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5835" firstSheet="1" activeTab="1"/>
  </bookViews>
  <sheets>
    <sheet name="KPIระดับจังหวัดเขต 4_59" sheetId="1" r:id="rId1"/>
    <sheet name="KPI_ Traumaระดับโรงพยาบาลรวม 59" sheetId="2" r:id="rId2"/>
    <sheet name="KPIระดับโรงพยาบาลA_ถึง 57)" sheetId="3" state="hidden" r:id="rId3"/>
    <sheet name="KPIระดับโรงพยาบาลS_ถึง 57" sheetId="4" state="hidden" r:id="rId4"/>
    <sheet name="KPIระดับโรงพยาบาลรวมM1_ถึง 57)" sheetId="5" state="hidden" r:id="rId5"/>
    <sheet name="KPIระดับโรงพยาบาลรวมM2_ถึง 57" sheetId="6" state="hidden" r:id="rId6"/>
    <sheet name="KPIระดับจังหวัด_เทียบ 57" sheetId="7" state="hidden" r:id="rId7"/>
    <sheet name="KPIระดับโรงพยาบาล_ถึง 57 (2)" sheetId="8" state="hidden" r:id="rId8"/>
    <sheet name="KPIระดับจังหวัด_56" sheetId="9" state="hidden" r:id="rId9"/>
    <sheet name="KPIระดับโรงพยาบาล_56" sheetId="10" state="hidden" r:id="rId10"/>
    <sheet name="KPI_ECS ระดับโรงพยาบาลรวม 59" sheetId="11" r:id="rId11"/>
    <sheet name="สัดส่วนEMSต่อER VISIT" sheetId="12" r:id="rId12"/>
    <sheet name="ตัวชี้วัดAPPENDICITIC" sheetId="13" r:id="rId13"/>
  </sheets>
  <definedNames>
    <definedName name="_xlnm.Print_Area" localSheetId="1">'KPI_ Traumaระดับโรงพยาบาลรวม 59'!$A$1:$O$46</definedName>
    <definedName name="_xlnm.Print_Area" localSheetId="10">'KPI_ECS ระดับโรงพยาบาลรวม 59'!$A$1:$O$42</definedName>
    <definedName name="_xlnm.Print_Area" localSheetId="8">'KPIระดับจังหวัด_56'!$A$4:$B$39</definedName>
    <definedName name="_xlnm.Print_Area" localSheetId="6">'KPIระดับจังหวัด_เทียบ 57'!$A$4:$B$28</definedName>
    <definedName name="_xlnm.Print_Area" localSheetId="0">'KPIระดับจังหวัดเขต 4_59'!$A$4:$B$36</definedName>
    <definedName name="_xlnm.Print_Area" localSheetId="9">'KPIระดับโรงพยาบาล_56'!$A$5:$A$47</definedName>
    <definedName name="_xlnm.Print_Area" localSheetId="7">'KPIระดับโรงพยาบาล_ถึง 57 (2)'!$A$5:$A$47</definedName>
    <definedName name="_xlnm.Print_Area" localSheetId="2">'KPIระดับโรงพยาบาลA_ถึง 57)'!$A$5:$A$40</definedName>
    <definedName name="_xlnm.Print_Area" localSheetId="3">'KPIระดับโรงพยาบาลS_ถึง 57'!$A$5:$A$47</definedName>
    <definedName name="_xlnm.Print_Area" localSheetId="4">'KPIระดับโรงพยาบาลรวมM1_ถึง 57)'!$A$5:$A$47</definedName>
    <definedName name="_xlnm.Print_Area" localSheetId="5">'KPIระดับโรงพยาบาลรวมM2_ถึง 57'!$A$5:$A$47</definedName>
    <definedName name="_xlnm.Print_Titles" localSheetId="1">'KPI_ Traumaระดับโรงพยาบาลรวม 59'!$1:$3</definedName>
    <definedName name="_xlnm.Print_Titles" localSheetId="10">'KPI_ECS ระดับโรงพยาบาลรวม 59'!$1:$3</definedName>
    <definedName name="_xlnm.Print_Titles" localSheetId="8">'KPIระดับจังหวัด_56'!$1:$2</definedName>
    <definedName name="_xlnm.Print_Titles" localSheetId="6">'KPIระดับจังหวัด_เทียบ 57'!$1:$2</definedName>
    <definedName name="_xlnm.Print_Titles" localSheetId="0">'KPIระดับจังหวัดเขต 4_59'!$1:$2</definedName>
    <definedName name="_xlnm.Print_Titles" localSheetId="9">'KPIระดับโรงพยาบาล_56'!$1:$3</definedName>
    <definedName name="_xlnm.Print_Titles" localSheetId="7">'KPIระดับโรงพยาบาล_ถึง 57 (2)'!$1:$3</definedName>
    <definedName name="_xlnm.Print_Titles" localSheetId="2">'KPIระดับโรงพยาบาลA_ถึง 57)'!$1:$3</definedName>
    <definedName name="_xlnm.Print_Titles" localSheetId="3">'KPIระดับโรงพยาบาลS_ถึง 57'!$1:$3</definedName>
    <definedName name="_xlnm.Print_Titles" localSheetId="4">'KPIระดับโรงพยาบาลรวมM1_ถึง 57)'!$1:$3</definedName>
    <definedName name="_xlnm.Print_Titles" localSheetId="5">'KPIระดับโรงพยาบาลรวมM2_ถึง 57'!$1:$3</definedName>
  </definedNames>
  <calcPr fullCalcOnLoad="1"/>
</workbook>
</file>

<file path=xl/sharedStrings.xml><?xml version="1.0" encoding="utf-8"?>
<sst xmlns="http://schemas.openxmlformats.org/spreadsheetml/2006/main" count="864" uniqueCount="267">
  <si>
    <t>เครื่องชี้วัดคุณภาพรวม</t>
  </si>
  <si>
    <t xml:space="preserve">เป้าหมาย  </t>
  </si>
  <si>
    <t xml:space="preserve">จำนวนของผู้บาดเจ็บที่กลับมายังห้องฉุกเฉินภายใน ๔๘ ชั่วโมง โดยไม่ได้นัด </t>
  </si>
  <si>
    <t>จำนวนผู้บาดเจ็บ penetrating abdominal trauma with shock ที่ได้รับการผ่าตัดภายใน</t>
  </si>
  <si>
    <t xml:space="preserve">จำนวนผู้บาดเจ็บ penetrating abdominal trauma with shock ที่ได้รับการผ่าตัด </t>
  </si>
  <si>
    <t>จำนวนผู้บาดเจ็บ Blunt abdominal trauma with shock ที่ได้รับการผ่าตัดภายใน</t>
  </si>
  <si>
    <t xml:space="preserve">จำนวนผู้บาดเจ็บ Blunt abdominal trauma with shock ที่ได้รับการผ่าตัด </t>
  </si>
  <si>
    <t xml:space="preserve">2.ร้อยละของ penetrating abdominal trauma with shock ที่ได้รับการผ่าตัดภายใน </t>
  </si>
  <si>
    <t>1 ชั่วโมง</t>
  </si>
  <si>
    <t xml:space="preserve">ทั้งหมด </t>
  </si>
  <si>
    <t>3.ร้อยละของผู้บาดเจ็บ Blunt abdominal trauma with shock ที่ได้รับการผ่าตัดภายใน</t>
  </si>
  <si>
    <t xml:space="preserve"> ทั้งหมด </t>
  </si>
  <si>
    <t xml:space="preserve">4.ร้อยละของผู้บาดเจ็บที่มีข้อบ่งชี้ในการทำ Craniotomy หรือ Craniectomy </t>
  </si>
  <si>
    <t>ที่ได้รับการผ่าตัดภายใน 2 ชั่วโมง หลังจากทำ CT Scan</t>
  </si>
  <si>
    <t>๕. ร้อยละของผู้เสียชีวิตจาก Modertate head injury (GCS ๙ - ๑๒)</t>
  </si>
  <si>
    <t>๖. ร้อยละของผู้เสียชีวิตจาก  Severe head injury (GCS ๓ - ๘)</t>
  </si>
  <si>
    <t>อัตราตายผู้บาดเจ็บอุบัติเหตุต่อ 100,000 ประชากรของจังหวัด</t>
  </si>
  <si>
    <t>อัตราการบาดเจ็บผู้ป่วยอุบัติเหตุต่อ 100,000 ประชากรของจังหวัด</t>
  </si>
  <si>
    <t>จำนวนประชากรของจังหวัด</t>
  </si>
  <si>
    <t>อัตราการบาดเจ็บผู้ป่วยอุบัติเหตุทางถนนต่อ 100,000 ประชากรของจังหวัด</t>
  </si>
  <si>
    <t>จำนวนผู้บาดเจ็บอุบัติเหตุทางถนน</t>
  </si>
  <si>
    <t>อัตราตายผู้ป่วยอุบัติเหตุทางถนนต่อ 100,000 ประชากรของจังหวัด</t>
  </si>
  <si>
    <t>จำนวนผู้บาดเจ็บอุบัติเหตุทางถนนที่เสียชีวิต</t>
  </si>
  <si>
    <t>จำนวนผู้บาดเจ็บอุบัติเหตุที่เข้ารับการรักษาในหน่วยบริการสาธารณสุข</t>
  </si>
  <si>
    <t>จำนวนผู้บาดเจ็บอุบัติเหตุทางถนนที่เข้ารับการรักษาในหน่วยบริการสาธารณสุข</t>
  </si>
  <si>
    <t>จำนวนผู้บาดเจ็บศีรษะระดับปานกลาง (GCS ๙ - ๑๒ แรกรับที่ ER ) ทั้งหมด</t>
  </si>
  <si>
    <t>จำนวนผู้บาดเจ็บศีรษะระดับรุนแรง  (GCS ๓ - ๘ แรกรับที่ ER ) ที่เสียชีวิต</t>
  </si>
  <si>
    <t>จำนวนผู้บาดเจ็บศีรษะระดับปากลาง  (GCS ๓ - ๘ แรกรับที่ ER ) ทั้งหมด</t>
  </si>
  <si>
    <t>จำนวนผู้บาดเจ็บศีรษะระดับปานกลาง  (GCS ๙ - ๑๒ แรกรับที่ ER ) ที่เสียชีวิต</t>
  </si>
  <si>
    <t>หน่วยงานบริการตั้งแต่ รพสต. รพช. รพท. สพส. ส่งข้อมูลไปที่กลุ่มงานควบคุมโรค สำนักงานสาธารณสุขจังหวัด</t>
  </si>
  <si>
    <t>กลุ่มงานควบคุมโรค สำนักงานสาธารณสุขจังหวัด รวบรวมข้อมูลส่งเลขานุการศูนย์ความเชี่ยวชาญด้ายอุบัติเหตุ</t>
  </si>
  <si>
    <t>หมายเหตุ</t>
  </si>
  <si>
    <t xml:space="preserve">  จำนวนผู้ป่วยอุบัติเหตุที่มีโอกาสรอดชีวิต (Ps) มากกว่า 0.75 ที่เสียชีวิต   </t>
  </si>
  <si>
    <t xml:space="preserve">  จำนวนผู้ป่วยผู้ป่วยอุบัติเหตุที่มีโอกาสรอดชีวิต (Ps) มากกว่า 0.75 ทั้งหมด</t>
  </si>
  <si>
    <t>จำนวนผู้บาดเจ็บจากอุบัติเหตุที่เสียชีวิตทั้งหมด</t>
  </si>
  <si>
    <t>7.  ร้อยละของผู้เสียชีวิตจาก Head injury</t>
  </si>
  <si>
    <t>จำนวนผู้บาดเจ็บศีรษะที่เสียชีวิต</t>
  </si>
  <si>
    <t>จำนวนผู้บาดเจ็บศีรษะทั้งหมดทุกระดับความรุนแรง</t>
  </si>
  <si>
    <t xml:space="preserve">  8. อัตราการเสียชีวิตของผู้ป่วยอุบัติเหตุที่มีโอกาสรอดชีวิต (Ps) ที่มากกว่า 0.75</t>
  </si>
  <si>
    <t xml:space="preserve">4.1 ร้อยละของผู้บาดเจ็บที่มีข้อบ่งชี้ในการทำ Craniotomy หรือ Craniectomy </t>
  </si>
  <si>
    <t xml:space="preserve">ที่ได้รับการผ่าตัดภายใน 2 ชั่วโมง </t>
  </si>
  <si>
    <t xml:space="preserve">    จำนวนของผู้บาดเจ็บที่มีข้อบ่งชี้ในการทำ Craniotomy หรือ Craniectomy </t>
  </si>
  <si>
    <t xml:space="preserve">    ที่ได้รับการผ่าตัดภายใน 2 ชั่วโมง หลังจากทำ CT Scan</t>
  </si>
  <si>
    <t xml:space="preserve">    จำนวนผู้บาดเจ็บศีรษะที่ทำ Craniotomy หรือ Craniectomy ที่ได้รับการผ่าตัด</t>
  </si>
  <si>
    <t xml:space="preserve">    หลังจากทำ CT Scan ทั้งหมด</t>
  </si>
  <si>
    <t xml:space="preserve">4.2ร้อยละของผู้บาดเจ็บที่มีข้อบ่งชี้ในการทำ Craniotomy หรือ Craniectomy </t>
  </si>
  <si>
    <t xml:space="preserve">       จำนวนผู้บาดเจ็บศีรษะที่ทำ Craniotomy หรือ Craniectomy ที่ได้รับการผ่าตัดภายใน</t>
  </si>
  <si>
    <t xml:space="preserve">        จำนวนผู้บาดเจ็บศีรษะที่ทำ Craniotomy หรือ Craniectomy ที่ได้รับการผ่าตัด ภายใน</t>
  </si>
  <si>
    <t>ที่ได้รับการผ่าตัดภายใน 2 ชั่วโมง หลังจากรับ refer มาถึงที่ ER  พร้อมผล/ film CT</t>
  </si>
  <si>
    <t xml:space="preserve">          หลังจากรับ refer มาถึงที่ ER  พร้อมผล/ film CTทั้งหมด</t>
  </si>
  <si>
    <t xml:space="preserve">            2 ชั่วโมง หลังจากรับ refer มาถึงที่ ER พร้อมผล/ film CT</t>
  </si>
  <si>
    <t xml:space="preserve">หมายเหตุ  กรณีที่รับ Refer มาแต่ยังไม่ได้ทำ CT  brain ให้ใช้เกณฑ์ 4.1 </t>
  </si>
  <si>
    <t>จำนวนผู้บาดเจ็บอุบัติเหตุทั้งหมด</t>
  </si>
  <si>
    <t>ลดลงร้อยละ 10 ของข้อมูลเดิม</t>
  </si>
  <si>
    <r>
      <t xml:space="preserve">ตัวชี้วัดคุณภาพงานบริการศูนย์อุบัติเหตุ  </t>
    </r>
    <r>
      <rPr>
        <b/>
        <sz val="14"/>
        <color indexed="60"/>
        <rFont val="TH SarabunIT๙"/>
        <family val="2"/>
      </rPr>
      <t xml:space="preserve"> เครือข่าย 4</t>
    </r>
  </si>
  <si>
    <t>สระบุรี</t>
  </si>
  <si>
    <t>ตัวชี้วัด</t>
  </si>
  <si>
    <t>พระนครศรีอยุธยา</t>
  </si>
  <si>
    <t>นนทบุรี</t>
  </si>
  <si>
    <t>ปทุมธานี</t>
  </si>
  <si>
    <t>ลพบุรี</t>
  </si>
  <si>
    <t>อ่างทอง</t>
  </si>
  <si>
    <t>สิงห์บุรี</t>
  </si>
  <si>
    <t>นครนายก</t>
  </si>
  <si>
    <t>ตัวชี้วัดคุณภาพงานบริการศูนย์อุบัติเหตุเครือข่าย 4</t>
  </si>
  <si>
    <t>≥  80%</t>
  </si>
  <si>
    <t>&lt; 10 %</t>
  </si>
  <si>
    <t>&lt; 40 %</t>
  </si>
  <si>
    <t xml:space="preserve"> &lt; 2 %</t>
  </si>
  <si>
    <t xml:space="preserve"> จำนวนของผู้บาดเจ็บที่มาห้องฉุกเฉินทั้งหมด</t>
  </si>
  <si>
    <t>NA</t>
  </si>
  <si>
    <t>1. ร้อยละของผู้บาดเจ็บที่กลับมายังห้องฉุกเฉินภายใน ๔๘ ชั่วโมง โดยไม่ได้นัด</t>
  </si>
  <si>
    <t>(unplanned revisit)</t>
  </si>
  <si>
    <t xml:space="preserve"> &lt; 2  %</t>
  </si>
  <si>
    <t>พระพุทธบาท</t>
  </si>
  <si>
    <t>เสนา</t>
  </si>
  <si>
    <t>บ้านหมี่</t>
  </si>
  <si>
    <t>พระนารายณ์</t>
  </si>
  <si>
    <t>อินทร์บุรี</t>
  </si>
  <si>
    <t>ไม่ได้แยกข้อมูลไว้</t>
  </si>
  <si>
    <t>ยังไม่ได้แยก</t>
  </si>
  <si>
    <t>ข้อมูลค่ะ</t>
  </si>
  <si>
    <t>เฉลี่ย</t>
  </si>
  <si>
    <t>(มิย.- กย.56)</t>
  </si>
  <si>
    <t>N</t>
  </si>
  <si>
    <t>NO  neuro</t>
  </si>
  <si>
    <t xml:space="preserve"> -</t>
  </si>
  <si>
    <t>บางปะอิน</t>
  </si>
  <si>
    <t>บางใหญ่</t>
  </si>
  <si>
    <t>บางบัวทอง</t>
  </si>
  <si>
    <t>ชัยบาดาล</t>
  </si>
  <si>
    <t>โคกสำโรง</t>
  </si>
  <si>
    <t>ธัญญบุรี</t>
  </si>
  <si>
    <t xml:space="preserve">NA </t>
  </si>
  <si>
    <t>2.ร้อยละของ penetrating abdominal trauma with shock ที่ได้รับการผ่าตัดภายใน 1 ชั่วโมง</t>
  </si>
  <si>
    <t>จำนวนผู้บาดเจ็บ penetrating abdominal trauma with shock ที่ได้รับการผ่าตัดภายใน1 ชั่วโมง</t>
  </si>
  <si>
    <t xml:space="preserve">จำนวนผู้บาดเจ็บ penetrating abdominal trauma with shock ที่ได้รับการผ่าตัดทั้งหมด </t>
  </si>
  <si>
    <t>1. ร้อยละของผู้บาดเจ็บที่กลับมายังห้องฉุกเฉินภายใน ๔๘ ชั่วโมง โดยไม่ได้นัด(unplanned revisit)</t>
  </si>
  <si>
    <t>3.ร้อยละของผู้บาดเจ็บ Blunt abdominal trauma with shock ที่ได้รับการผ่าตัดภายใน1 ชั่วโมง</t>
  </si>
  <si>
    <t>จำนวนผู้บาดเจ็บ Blunt abdominal trauma with shock ที่ได้รับการผ่าตัดภายใน1 ชั่วโมง</t>
  </si>
  <si>
    <t xml:space="preserve">จำนวนผู้บาดเจ็บ Blunt abdominal trauma with shock ที่ได้รับการผ่าตั ทั้งหมด </t>
  </si>
  <si>
    <t xml:space="preserve">    จำนวนของผู้บาดเจ็บที่มีข้อบ่งชี้ในการทำ Craniotomy หรือ Craniectomy ที่ได้รับการผ่าตัด</t>
  </si>
  <si>
    <t xml:space="preserve">    จำนวนผู้บาดเจ็บศีรษะที่ทำ Craniotomy หรือ Craniectomy ที่ได้รับการผ่าตัด หลังจากทำ CT Scan</t>
  </si>
  <si>
    <t xml:space="preserve">       ทั้งหมด</t>
  </si>
  <si>
    <t xml:space="preserve">        ภายใน 2 ชั่วโมง หลังจากทำ CT Scan</t>
  </si>
  <si>
    <t>8.  ร้อยละของผู้เสียชีวิตจาก Head injury</t>
  </si>
  <si>
    <t xml:space="preserve">    จำนวนบาดเจ็บที่มี PS มากกว่า 0.75 ที่เสียชีวิตและเป็นPreventable death</t>
  </si>
  <si>
    <t xml:space="preserve">    จำนวนผู้บาดเจ็บที่มี PS มากกว่า 0.75 ที่เสียชีวิต</t>
  </si>
  <si>
    <t>6. จำนวนผู้บาดเจ็บอุบัติเหตุทางถนนที่เข้ารับการรักษาในหน่วยบริการสาธารณสุข</t>
  </si>
  <si>
    <t>6. ร้อยละของผู้เสียชีวิตจาก Modertate head injury (GCS ๙ - ๑๒)</t>
  </si>
  <si>
    <t>7. ร้อยละของผู้เสียชีวิตจาก  Severe head injury (GCS ๓ - ๘)</t>
  </si>
  <si>
    <t>จำนวนผู้ป่วยอุบัติเหตุทางถนนทั้งหมด</t>
  </si>
  <si>
    <t>3.ร้อยละของผู้บาดเจ็บ Blunt abdominal trauma with shock ที่ได้รับการผ่าตัดภายใน 1 ชั่วโมง</t>
  </si>
  <si>
    <t xml:space="preserve"> &lt; 1 %</t>
  </si>
  <si>
    <t>จำนวนครั้งการส่งต่อผู้ป่วยอุบัติเหตุที่มีคุณภาพ ปลอดภัย ได้มาตรฐาน</t>
  </si>
  <si>
    <t>จำนวนครั้งการส่งต่อผู้ป่วยอุบัติเหตุทั้งหมด</t>
  </si>
  <si>
    <t>ที่ได้รับการผ่าตัดภายใน 2 ชั่วโมง  เมื่อมีข้อบ่งชี้</t>
  </si>
  <si>
    <t xml:space="preserve">    ที่ได้รับการผ่าตัดภายใน 2 ชั่วโมง เมื่อมีข้อบ่งชี้</t>
  </si>
  <si>
    <t xml:space="preserve">     เมื่อมีข้อบ่งชี้ทั้งหมด</t>
  </si>
  <si>
    <t>จำนวนผู้บาดเจ็บศีรษะ Isolated head injury ที่มีค่า GCS 13-15 ที่เสียชีวิต</t>
  </si>
  <si>
    <t>จำนวนผู้บาดเจ็บศีรษะ Isolated head injury ที่มีค่า GCS 13-15  ทั้งหมด</t>
  </si>
  <si>
    <t>5. อัตราการเสียชีวิตของผู้ป่วยได้รับอุบัติเหตุทางศีรษะ Mild head injury ที่มีค่า GCS 13-15</t>
  </si>
  <si>
    <t xml:space="preserve">            จำนวนผู้บาดเจ็บที่เสียชีวิตที่มี PS มากกว่า 0.75ที่ได้รับการทบทวน</t>
  </si>
  <si>
    <t xml:space="preserve">            จำนวนผู้บาดเจ็บที่เสียชีวิตที่มี PS มากกว่า 0.75ทั้งหมด  (IPD ใน A-M1)</t>
  </si>
  <si>
    <t xml:space="preserve">จำนวนผู้ป่วยบาดเจ็บวิกฤตทางถนน (สีแดง) ที่ได้รับการนำส่งโดยรถพยาบาล ALS  </t>
  </si>
  <si>
    <t>จำนวนผู้ป่วยอุบัติเหตุทางถนนที่มาด้วยระบบ EMS  (ทีมปฏิบัติการที่ขึ้นทะเบียน)/1669</t>
  </si>
  <si>
    <t xml:space="preserve">จำนวนผู้ป่วยบาดเจ็บวิกฤตทางถนน (สีแดง)  ทั้งหมด </t>
  </si>
  <si>
    <t xml:space="preserve">จำนวนผู้บาดเจ็บ penetrating abdominal trauma with shock ที่ได้รับการผ่าตัด ทั้งหมด (ตาม Criteria) </t>
  </si>
  <si>
    <t xml:space="preserve">จำนวนผู้บาดเจ็บ Blunt abdominal trauma with shock  ที่ได้รับการผ่าตัดทั้งหมด (ตาม Criteria) </t>
  </si>
  <si>
    <t>10. อัตราผู้บาดเจ็บที่เสียชีวิตที่มี PS มากกว่า 0.75 ได้รับการทบทวน</t>
  </si>
  <si>
    <t>12.  อัตราผู้ป่วยอุบัติเหตุทางถนนที่มาด้วยระบบ EMS  (ทีมปฏิบัติการที่ขึ้นทะเบียน)/1669</t>
  </si>
  <si>
    <t xml:space="preserve">3. จำนวนผู้บาดเจ็บอุบัติเหตุที่เข้ารับการรักษาในหน่วยบริการสาธารณสุข </t>
  </si>
  <si>
    <t>จำนวนผู้ป่วยSepsis ทั้งหมด</t>
  </si>
  <si>
    <t>จำนวนผู้ป่วยที่ได้รับการส่งต่อผู่ป่วยผ่านระบบสารรสนเทศการรส่งต่อ</t>
  </si>
  <si>
    <t>จำนวนผู้ป่วยที่ได้รับการส่งต่อทั้งหมด</t>
  </si>
  <si>
    <t>จำนวนผู้ป่วยStroke ทั้งหมด</t>
  </si>
  <si>
    <t>มากกว่าร้อยละ 80</t>
  </si>
  <si>
    <t>จำนวนโรงพยาบาลในเขตผ่านการประเมิน ECS/ ER คุณภาพ</t>
  </si>
  <si>
    <t>จำนวนโรงพยาบาลในเขตผ่านการประเมิน ECS/ ER คุณภาพที่ได้รับการประเมิน</t>
  </si>
  <si>
    <t>จำนวนโรงพยาบาลในเขตทั้งหมด</t>
  </si>
  <si>
    <r>
      <t xml:space="preserve">ตัวชี้วัดคุณภาพงานบริการศูนย์อุบัติเหตุ  </t>
    </r>
    <r>
      <rPr>
        <b/>
        <sz val="14"/>
        <color indexed="60"/>
        <rFont val="TH SarabunPSK"/>
        <family val="2"/>
      </rPr>
      <t xml:space="preserve"> เครือข่าย 4 2559</t>
    </r>
  </si>
  <si>
    <t>5. อัตราตายผู้ป่วยอุบัติเหตุทางถนนต่อ 100,000 ประชากรของจังหวัด*</t>
  </si>
  <si>
    <t>4. อัตราการบาดเจ็บผู้ป่วยอุบัติเหตุทางถนนต่อ 100,000 ประชากรของจังหวัด*</t>
  </si>
  <si>
    <t>2. อัตราตายผู้บาดเจ็บอุบัติเหตุต่อ 100,000 ประชากรของจังหวัด*</t>
  </si>
  <si>
    <t>1.อัตราการบาดเจ็บผู้ป่วยอุบัติเหตุต่อ 100,000 ประชากรของจังหวัด*</t>
  </si>
  <si>
    <t>*ข้อมูลรวม 3 ฐาน  สาธารณสุข ตํารวจและบริษัทกลาง</t>
  </si>
  <si>
    <t>9. อัตราการเสียชีวิตผู้ป่วยในจากการบาดเจ็บ (๑๙ สาเหตุ) ที่มีค่า Ps score มากกว่าหรือเท่ากับ ๐.๗๕</t>
  </si>
  <si>
    <t xml:space="preserve"> (Survival rate of Emergency cases admitted in ๒๔ hr.)</t>
  </si>
  <si>
    <t xml:space="preserve">  จำนวนผู้ป่วยใน จากการบาดเจ็บ(๑๙ สาเหตุ) ที่มีค่า Ps score มากกว่าหรือเท่ากับ ๐.๗๕ และเสียชีวิต</t>
  </si>
  <si>
    <t>จำนวนผู้ป่วยใน จากการบาดเจ็บ(๑๙ สาเหตุ)ทุกราย ที่มีค่า Ps score มากกว่าหรือเท่ากับ ๐.๗๕</t>
  </si>
  <si>
    <t>1 อัตราส่วนของผู้ป่วยสีแดง * และ Fast track ที่มาด้วยระบบ EMS”</t>
  </si>
  <si>
    <t>จำนวนผู้ป่วย STEMI Fast track ที่มาด้วย EMS</t>
  </si>
  <si>
    <t>จำนวนผู้ป่วย Stroke Fast track ที่มาด้วย EMS</t>
  </si>
  <si>
    <t>จำนวนผู้ป่วย Trauma Fast track ที่มาด้วย EMS</t>
  </si>
  <si>
    <t xml:space="preserve">จำนวนผู้ป่วย Respiratory distress ที่มาด้วย EMS </t>
  </si>
  <si>
    <t>จำนวนผู้ป่วย Respiratory distress ทั้งหมด</t>
  </si>
  <si>
    <t xml:space="preserve">จำนวนผู้ป่วย Sepsis ที่มาด้วย EMS </t>
  </si>
  <si>
    <t>จำนวนผู้ป่วย STEMI Fast track จากแผนกฉุกเฉิน ทั้งหมด</t>
  </si>
  <si>
    <t>จำนวนผู้ป่วย Stroke Fast track จากแผนกฉุกเฉิน ทั้งหมด</t>
  </si>
  <si>
    <t>จำนวนผู้ป่วย Trauma fast track จากแผนกฉุกเฉิน ทั้งหมด</t>
  </si>
  <si>
    <t xml:space="preserve">  1.2.  อัตราผู้ป่วยSTEMI ที่มาด้วยระบบ EMS </t>
  </si>
  <si>
    <t xml:space="preserve">1. 3. อัตราผู้ป่วยSepsis ที่มาด้วยระบบ EMS </t>
  </si>
  <si>
    <t xml:space="preserve">1.4 อัตราผู้ป่วยRDS ที่มาด้วยระบบ EMS  </t>
  </si>
  <si>
    <t>1.5.อัตราผู้ป่วย Trauma Fast track ที่มาด้วย EMS</t>
  </si>
  <si>
    <t>หมายถึงจำนวนผู้ป่วยสีแดง ตามระบบการคัดกรองจากแผนกฉุกเฉิน ที่มาด้วย EMS ได้แก่</t>
  </si>
  <si>
    <t>2. อัตราการรอดชีวิตของผู้ป่วยฉุกเฉินที่รับไว้ในโรงพยาบาลภายใน ๒๔ ชั่วโมง</t>
  </si>
  <si>
    <t>จำนวนผู้ป่วยเสียชีวิตที่ได้รับการ admit จากแผนกฉุกเฉินใน ๒๔ ชั่วโมง</t>
  </si>
  <si>
    <t>จำนวนผู้ป่วยที่ admit จากแผนกฉุกเฉินทั้งหมด</t>
  </si>
  <si>
    <t>ตค.58</t>
  </si>
  <si>
    <t>พย58</t>
  </si>
  <si>
    <t>ธค58</t>
  </si>
  <si>
    <t>มค59</t>
  </si>
  <si>
    <t>กพ.59</t>
  </si>
  <si>
    <t>มีค59</t>
  </si>
  <si>
    <t>เมย.59</t>
  </si>
  <si>
    <t>พค59</t>
  </si>
  <si>
    <t>มิย59</t>
  </si>
  <si>
    <t>กค.59</t>
  </si>
  <si>
    <t>สค.59</t>
  </si>
  <si>
    <t>กย59</t>
  </si>
  <si>
    <t xml:space="preserve">   1.1. อัตราผู้ป่วยStroke ที่มาด้วยระบบ EMS </t>
  </si>
  <si>
    <t xml:space="preserve"> (ทีมปฏิบัติการที่ขึ้นทะเบียน)/1669 (Onset to Definite Care)</t>
  </si>
  <si>
    <t>รวม</t>
  </si>
  <si>
    <t>&gt;1%</t>
  </si>
  <si>
    <t>&lt;50%</t>
  </si>
  <si>
    <t>&lt;85%</t>
  </si>
  <si>
    <t xml:space="preserve">11. อัตรา Preventable death ของผู้ป่วยที่มี PS มากกว่า 0.75 </t>
  </si>
  <si>
    <t xml:space="preserve">14.อัตราผู้ป่วยบาดเจ็บวิกฤตทางถนน (CAT 1/สีแดง) ที่ได้รับการนำส่งโดยรถพยาบาล ALS </t>
  </si>
  <si>
    <t>มค</t>
  </si>
  <si>
    <t>กพ</t>
  </si>
  <si>
    <t>มีค</t>
  </si>
  <si>
    <t>เมย.</t>
  </si>
  <si>
    <t>พค</t>
  </si>
  <si>
    <t>มิย</t>
  </si>
  <si>
    <t>กค.</t>
  </si>
  <si>
    <t>สค.</t>
  </si>
  <si>
    <t>กย</t>
  </si>
  <si>
    <t>ตัวชี้วัดคุณภาพงานบริการศูนย์อุบัติเหตุ จังหวัดพระนครศรีอยุธยา โรงพยาบาล.........................................................</t>
  </si>
  <si>
    <t>ตัวชี้วัดคุณภาพงานบริการศูนย์อุบัติเหตุ จังหวัดพระนครศรีอยุธยา  โรงพยาบาล..................................................................                                                            แบบ Accident&amp;EMS (1)</t>
  </si>
  <si>
    <t xml:space="preserve"> แบบ Accident&amp;EMS (2)</t>
  </si>
  <si>
    <t>3. อัตราการส่งต่อผู่ป่วยผ่านระบบสารสนเทศการรส่งต่อ</t>
  </si>
  <si>
    <t xml:space="preserve"> 4. ร้อยละของการส่งต่อผู้ป่วยอุบัติเหตุที่มีคุณภาพ ปลอดภัย ได้มาตรฐาน</t>
  </si>
  <si>
    <t xml:space="preserve"> 5อัตราโรงพยาบาลในเขตผ่านการประเมิน ECS/ ER คุณภาพ</t>
  </si>
  <si>
    <t>6. ร้อยละของโรงพยาบาลในเขตที่ได้รับการประเมิน ECS/ ER คุณภาพ</t>
  </si>
  <si>
    <t>เดือน</t>
  </si>
  <si>
    <t xml:space="preserve">trauma </t>
  </si>
  <si>
    <t xml:space="preserve"> non trauma </t>
  </si>
  <si>
    <t xml:space="preserve">total </t>
  </si>
  <si>
    <t>อื่นๆ</t>
  </si>
  <si>
    <t>month</t>
  </si>
  <si>
    <t xml:space="preserve"> CAT1
 </t>
  </si>
  <si>
    <t xml:space="preserve">CAT2
 </t>
  </si>
  <si>
    <t xml:space="preserve">CAT3
 </t>
  </si>
  <si>
    <t xml:space="preserve">CAT4
 </t>
  </si>
  <si>
    <t>สีดำ
(ผู้มารับบริการอื่น)</t>
  </si>
  <si>
    <t>1-31 ตค.</t>
  </si>
  <si>
    <t>ตค.57</t>
  </si>
  <si>
    <t>1-30 พย.</t>
  </si>
  <si>
    <t>พย.57</t>
  </si>
  <si>
    <t>1-31 ธค.</t>
  </si>
  <si>
    <t>ธค.57</t>
  </si>
  <si>
    <t>1-31 มค.</t>
  </si>
  <si>
    <t>มค.58</t>
  </si>
  <si>
    <t>1-28 กพ.</t>
  </si>
  <si>
    <t>กพ.58</t>
  </si>
  <si>
    <t>1-31 มีค.</t>
  </si>
  <si>
    <t>มีค.58</t>
  </si>
  <si>
    <t>1-30 เมย.</t>
  </si>
  <si>
    <t>เมย.58</t>
  </si>
  <si>
    <t>1-31 พค.</t>
  </si>
  <si>
    <t>พค.58</t>
  </si>
  <si>
    <t>1-30 มิย.</t>
  </si>
  <si>
    <t>มิย.58</t>
  </si>
  <si>
    <t>1-31 กค.</t>
  </si>
  <si>
    <t>กค.58</t>
  </si>
  <si>
    <t>1-31 สค.</t>
  </si>
  <si>
    <t>สค.58</t>
  </si>
  <si>
    <t>1-30 กย.</t>
  </si>
  <si>
    <t>กย.58</t>
  </si>
  <si>
    <t>trauma (ไม่รวมRefer)</t>
  </si>
  <si>
    <t xml:space="preserve"> non trauma (ไม่รวมRefer)</t>
  </si>
  <si>
    <t>total (ไม่รวมRefer)</t>
  </si>
  <si>
    <t>ผู้มารับบริการ</t>
  </si>
  <si>
    <t>มค.587</t>
  </si>
  <si>
    <t xml:space="preserve">ตัวชี้วัดตัวที่ 1 :  ร้อยละของผู้ป่วยเร่งด่วนและฉุกเฉินวิกฤต(สีเหลืองและสีแดง)ที่มาด้วยระบบการแพทย์ฉุกเฉินโดยแจ้งผ่านศูนย์สั่งการ1669 </t>
  </si>
  <si>
    <r>
      <t>สูตรคำนวณ  =   CAT1</t>
    </r>
    <r>
      <rPr>
        <b/>
        <u val="single"/>
        <sz val="14"/>
        <color indexed="8"/>
        <rFont val="Angsana New"/>
        <family val="1"/>
      </rPr>
      <t xml:space="preserve"> + CAT2 ตาราง A X 100</t>
    </r>
  </si>
  <si>
    <t xml:space="preserve">                                          ผู้ป่วย ตาราง B                 </t>
  </si>
  <si>
    <t>CAT1+CAT2 ตารางB</t>
  </si>
  <si>
    <t>โรงพยาบาล....................................                      ( ตาราง B )       จำนวนผู้เจ็บป่วยฉุกเฉินทั้งหมดที่มารักษาที่ห้องฉุกเฉิน ( ER visit )  (ยกเว้นRefer)</t>
  </si>
  <si>
    <t>โรงพยาบาล... .......................                                                   ( ตาราง A )        จำนวนผู้เจ็บป่วยฉุกเฉินที่มาด้วยระบบEMS</t>
  </si>
  <si>
    <t>จราจร</t>
  </si>
  <si>
    <t>อุบัติเหตุทั่วไป</t>
  </si>
  <si>
    <t xml:space="preserve">รายงานตัวชี้วัดService  plan   สาขาศัลยกรรมAppendicitis   โรงพยาบาล.......................................................................................... </t>
  </si>
  <si>
    <t>ลำดับ</t>
  </si>
  <si>
    <t>เป้าหมาย</t>
  </si>
  <si>
    <t>กพ.</t>
  </si>
  <si>
    <t>ร้อยละของรพ. M2  ที่ทำผ่าตัดไส้ติ่งได้  ( รพ.M2 มี 6รพ)</t>
  </si>
  <si>
    <t>จำนวนรพ.M2 ที่ทำผ่าตัดไส้ติ่งได้  40 ชม./สัปดาห์</t>
  </si>
  <si>
    <t>การใช้  Alvorado  score</t>
  </si>
  <si>
    <t>2.1อัตรา ผู้ป่วยปวดท้องสงสัยไส้ติ่ง  ได้รับการประเมินด้วย Alvorado  score(เก็บที่รพช.)</t>
  </si>
  <si>
    <t xml:space="preserve">จำนวนผู้ป่วยปวดท้องสงสัยไส้ติ่งทั้งหมด  </t>
  </si>
  <si>
    <t>จำนวนผู้ป่วยปวดท้องสงสัยไส้ติ่งที่ได้รับการประเมิน Alvorado  scoreที่รพช.</t>
  </si>
  <si>
    <t>*</t>
  </si>
  <si>
    <t xml:space="preserve">2.2 อัตราผู้ป่วยปวดท้องสงสัยไส้ติ่ง  ได้รับการประเมินด้วย Alvorado  score </t>
  </si>
  <si>
    <t>จำนวนผู้ป่วยปวดท้องสงสัยไส้ติ่งทั้งหมดที่  refer  เข้า รพที่ทำผ่าตัดได้</t>
  </si>
  <si>
    <t>จำนวนผู้ป่วยปวดท้องสงสัยไส้ติ่งที่ได้รับการประเมิน Alvorado  score มาจากรพช.</t>
  </si>
  <si>
    <t xml:space="preserve">หมายเหตุ ใส่ในส่วนที่เก็บรายงานได้ 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</si>
</sst>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00"/>
    <numFmt numFmtId="204" formatCode="0.00000"/>
    <numFmt numFmtId="205" formatCode="0.0000"/>
    <numFmt numFmtId="206" formatCode="0.000"/>
    <numFmt numFmtId="207" formatCode="&quot;฿&quot;#,##0.00"/>
    <numFmt numFmtId="208" formatCode="0.00_ ;\-0.00\ "/>
    <numFmt numFmtId="209" formatCode="0.0000000"/>
    <numFmt numFmtId="210" formatCode="0.00000000"/>
    <numFmt numFmtId="211" formatCode="0.0"/>
    <numFmt numFmtId="212" formatCode="0.0%"/>
    <numFmt numFmtId="213" formatCode="t0.0"/>
  </numFmts>
  <fonts count="95">
    <font>
      <sz val="10"/>
      <name val="Arial"/>
      <family val="0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0"/>
      <color indexed="8"/>
      <name val="Arial"/>
      <family val="2"/>
    </font>
    <font>
      <b/>
      <sz val="14"/>
      <color indexed="8"/>
      <name val="AngsanaUP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ngsana New"/>
      <family val="1"/>
    </font>
    <font>
      <b/>
      <sz val="16"/>
      <name val="TH SarabunIT๙"/>
      <family val="2"/>
    </font>
    <font>
      <sz val="16"/>
      <name val="TH SarabunPSK"/>
      <family val="2"/>
    </font>
    <font>
      <b/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4"/>
      <name val="TH SarabunIT๙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14"/>
      <color indexed="60"/>
      <name val="TH SarabunIT๙"/>
      <family val="2"/>
    </font>
    <font>
      <sz val="14"/>
      <name val="TH SarabunIT๙"/>
      <family val="2"/>
    </font>
    <font>
      <sz val="14"/>
      <color indexed="8"/>
      <name val="Arial"/>
      <family val="2"/>
    </font>
    <font>
      <b/>
      <sz val="14"/>
      <color indexed="10"/>
      <name val="TH SarabunIT๙"/>
      <family val="2"/>
    </font>
    <font>
      <sz val="14"/>
      <color indexed="10"/>
      <name val="TH SarabunIT๙"/>
      <family val="2"/>
    </font>
    <font>
      <sz val="16"/>
      <name val="TH SarabunIT๙"/>
      <family val="2"/>
    </font>
    <font>
      <sz val="11"/>
      <name val="Calibri"/>
      <family val="2"/>
    </font>
    <font>
      <b/>
      <sz val="16"/>
      <name val="TH SarabunPSK"/>
      <family val="2"/>
    </font>
    <font>
      <b/>
      <sz val="14"/>
      <color indexed="60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IT๙"/>
      <family val="2"/>
    </font>
    <font>
      <b/>
      <sz val="16"/>
      <color indexed="10"/>
      <name val="TH SarabunIT๙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1"/>
      <color indexed="8"/>
      <name val="Angsana New"/>
      <family val="1"/>
    </font>
    <font>
      <b/>
      <sz val="11"/>
      <color indexed="17"/>
      <name val="Angsana New"/>
      <family val="1"/>
    </font>
    <font>
      <b/>
      <u val="single"/>
      <sz val="14"/>
      <color indexed="8"/>
      <name val="Angsana New"/>
      <family val="1"/>
    </font>
    <font>
      <b/>
      <sz val="14"/>
      <color indexed="17"/>
      <name val="Angsana New"/>
      <family val="1"/>
    </font>
    <font>
      <sz val="16"/>
      <color indexed="5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5"/>
      <name val="TH SarabunPSK"/>
      <family val="2"/>
    </font>
    <font>
      <sz val="16"/>
      <color rgb="FFFF0000"/>
      <name val="TH SarabunPSK"/>
      <family val="2"/>
    </font>
    <font>
      <sz val="10"/>
      <color rgb="FF000000"/>
      <name val="Arial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TH SarabunPSK"/>
      <family val="2"/>
    </font>
    <font>
      <b/>
      <sz val="11"/>
      <color theme="1"/>
      <name val="Angsana New"/>
      <family val="1"/>
    </font>
    <font>
      <b/>
      <sz val="11"/>
      <color rgb="FF00B050"/>
      <name val="Angsana New"/>
      <family val="1"/>
    </font>
    <font>
      <b/>
      <sz val="14"/>
      <color rgb="FF00B050"/>
      <name val="Angsana New"/>
      <family val="1"/>
    </font>
    <font>
      <sz val="16"/>
      <color theme="9" tint="-0.24997000396251678"/>
      <name val="TH SarabunPSK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>
        <color indexed="63"/>
      </right>
      <top style="thin">
        <color rgb="FF000000"/>
      </top>
      <bottom/>
    </border>
    <border>
      <left/>
      <right>
        <color indexed="63"/>
      </right>
      <top style="dotted">
        <color rgb="FF000000"/>
      </top>
      <bottom style="dotted">
        <color rgb="FF000000"/>
      </bottom>
    </border>
    <border>
      <left style="thin"/>
      <right>
        <color indexed="63"/>
      </right>
      <top style="hair"/>
      <bottom style="hair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3" borderId="1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5" applyNumberFormat="0" applyAlignment="0" applyProtection="0"/>
    <xf numFmtId="0" fontId="0" fillId="32" borderId="6" applyNumberFormat="0" applyFon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656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justify"/>
    </xf>
    <xf numFmtId="0" fontId="21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9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9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7" fillId="0" borderId="10" xfId="0" applyFont="1" applyBorder="1" applyAlignment="1">
      <alignment horizontal="justify"/>
    </xf>
    <xf numFmtId="0" fontId="8" fillId="0" borderId="12" xfId="0" applyFont="1" applyBorder="1" applyAlignment="1">
      <alignment/>
    </xf>
    <xf numFmtId="0" fontId="23" fillId="0" borderId="12" xfId="0" applyFont="1" applyBorder="1" applyAlignment="1">
      <alignment horizontal="justify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23" fillId="0" borderId="0" xfId="0" applyFont="1" applyBorder="1" applyAlignment="1">
      <alignment horizontal="justify"/>
    </xf>
    <xf numFmtId="0" fontId="8" fillId="0" borderId="12" xfId="0" applyFont="1" applyBorder="1" applyAlignment="1">
      <alignment horizontal="justify"/>
    </xf>
    <xf numFmtId="9" fontId="11" fillId="0" borderId="10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justify"/>
    </xf>
    <xf numFmtId="0" fontId="23" fillId="0" borderId="0" xfId="0" applyFont="1" applyBorder="1" applyAlignment="1">
      <alignment/>
    </xf>
    <xf numFmtId="0" fontId="12" fillId="0" borderId="0" xfId="0" applyFont="1" applyFill="1" applyBorder="1" applyAlignment="1">
      <alignment horizontal="left" vertical="top"/>
    </xf>
    <xf numFmtId="9" fontId="11" fillId="0" borderId="1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justify"/>
    </xf>
    <xf numFmtId="0" fontId="23" fillId="33" borderId="10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23" fillId="34" borderId="12" xfId="0" applyFont="1" applyFill="1" applyBorder="1" applyAlignment="1">
      <alignment horizontal="justify"/>
    </xf>
    <xf numFmtId="0" fontId="23" fillId="34" borderId="13" xfId="0" applyFont="1" applyFill="1" applyBorder="1" applyAlignment="1">
      <alignment/>
    </xf>
    <xf numFmtId="0" fontId="11" fillId="33" borderId="15" xfId="0" applyFont="1" applyFill="1" applyBorder="1" applyAlignment="1">
      <alignment horizontal="left" vertical="top"/>
    </xf>
    <xf numFmtId="9" fontId="11" fillId="33" borderId="10" xfId="0" applyNumberFormat="1" applyFont="1" applyFill="1" applyBorder="1" applyAlignment="1">
      <alignment horizontal="center" vertical="top"/>
    </xf>
    <xf numFmtId="0" fontId="11" fillId="34" borderId="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2" fillId="33" borderId="1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shrinkToFit="1"/>
    </xf>
    <xf numFmtId="0" fontId="12" fillId="0" borderId="10" xfId="0" applyFont="1" applyFill="1" applyBorder="1" applyAlignment="1">
      <alignment shrinkToFit="1"/>
    </xf>
    <xf numFmtId="0" fontId="17" fillId="0" borderId="16" xfId="0" applyFont="1" applyBorder="1" applyAlignment="1">
      <alignment horizontal="justify"/>
    </xf>
    <xf numFmtId="0" fontId="20" fillId="0" borderId="16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3" fillId="18" borderId="0" xfId="0" applyFont="1" applyFill="1" applyBorder="1" applyAlignment="1">
      <alignment/>
    </xf>
    <xf numFmtId="0" fontId="3" fillId="18" borderId="16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14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76" fillId="2" borderId="0" xfId="0" applyFont="1" applyFill="1" applyAlignment="1">
      <alignment horizontal="center"/>
    </xf>
    <xf numFmtId="0" fontId="76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76" fillId="2" borderId="10" xfId="0" applyFont="1" applyFill="1" applyBorder="1" applyAlignment="1">
      <alignment horizontal="center" shrinkToFit="1"/>
    </xf>
    <xf numFmtId="2" fontId="76" fillId="2" borderId="10" xfId="0" applyNumberFormat="1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76" fillId="2" borderId="17" xfId="0" applyFont="1" applyFill="1" applyBorder="1" applyAlignment="1">
      <alignment horizontal="center"/>
    </xf>
    <xf numFmtId="0" fontId="12" fillId="2" borderId="10" xfId="0" applyFont="1" applyFill="1" applyBorder="1" applyAlignment="1">
      <alignment/>
    </xf>
    <xf numFmtId="2" fontId="12" fillId="2" borderId="10" xfId="0" applyNumberFormat="1" applyFont="1" applyFill="1" applyBorder="1" applyAlignment="1">
      <alignment/>
    </xf>
    <xf numFmtId="206" fontId="76" fillId="2" borderId="10" xfId="0" applyNumberFormat="1" applyFont="1" applyFill="1" applyBorder="1" applyAlignment="1">
      <alignment horizontal="center"/>
    </xf>
    <xf numFmtId="2" fontId="12" fillId="2" borderId="1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77" fillId="2" borderId="1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77" fillId="2" borderId="10" xfId="0" applyFont="1" applyFill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0" fontId="78" fillId="2" borderId="0" xfId="0" applyFont="1" applyFill="1" applyAlignment="1">
      <alignment horizontal="center"/>
    </xf>
    <xf numFmtId="2" fontId="23" fillId="0" borderId="0" xfId="0" applyNumberFormat="1" applyFont="1" applyAlignment="1">
      <alignment horizontal="right"/>
    </xf>
    <xf numFmtId="2" fontId="23" fillId="13" borderId="0" xfId="0" applyNumberFormat="1" applyFont="1" applyFill="1" applyAlignment="1">
      <alignment horizontal="right"/>
    </xf>
    <xf numFmtId="0" fontId="23" fillId="13" borderId="0" xfId="0" applyFont="1" applyFill="1" applyAlignment="1">
      <alignment horizontal="right"/>
    </xf>
    <xf numFmtId="0" fontId="12" fillId="35" borderId="0" xfId="0" applyFont="1" applyFill="1" applyAlignment="1">
      <alignment/>
    </xf>
    <xf numFmtId="0" fontId="12" fillId="35" borderId="18" xfId="0" applyFont="1" applyFill="1" applyBorder="1" applyAlignment="1">
      <alignment horizontal="center"/>
    </xf>
    <xf numFmtId="0" fontId="11" fillId="35" borderId="10" xfId="0" applyNumberFormat="1" applyFont="1" applyFill="1" applyBorder="1" applyAlignment="1">
      <alignment horizontal="center"/>
    </xf>
    <xf numFmtId="0" fontId="76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76" fillId="2" borderId="10" xfId="0" applyFont="1" applyFill="1" applyBorder="1" applyAlignment="1">
      <alignment/>
    </xf>
    <xf numFmtId="0" fontId="12" fillId="0" borderId="19" xfId="0" applyFont="1" applyFill="1" applyBorder="1" applyAlignment="1">
      <alignment horizontal="center"/>
    </xf>
    <xf numFmtId="0" fontId="76" fillId="2" borderId="1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8" xfId="0" applyFont="1" applyFill="1" applyBorder="1" applyAlignment="1">
      <alignment horizontal="center"/>
    </xf>
    <xf numFmtId="0" fontId="79" fillId="36" borderId="10" xfId="0" applyFont="1" applyFill="1" applyBorder="1" applyAlignment="1">
      <alignment horizontal="left"/>
    </xf>
    <xf numFmtId="0" fontId="79" fillId="0" borderId="10" xfId="0" applyFont="1" applyBorder="1" applyAlignment="1">
      <alignment horizontal="right"/>
    </xf>
    <xf numFmtId="0" fontId="79" fillId="0" borderId="10" xfId="0" applyFont="1" applyBorder="1" applyAlignment="1">
      <alignment horizontal="left"/>
    </xf>
    <xf numFmtId="0" fontId="16" fillId="0" borderId="0" xfId="0" applyFont="1" applyFill="1" applyBorder="1" applyAlignment="1">
      <alignment/>
    </xf>
    <xf numFmtId="2" fontId="16" fillId="34" borderId="10" xfId="0" applyNumberFormat="1" applyFont="1" applyFill="1" applyBorder="1" applyAlignment="1">
      <alignment/>
    </xf>
    <xf numFmtId="0" fontId="80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/>
    </xf>
    <xf numFmtId="0" fontId="80" fillId="30" borderId="0" xfId="0" applyFont="1" applyFill="1" applyAlignment="1">
      <alignment horizontal="center"/>
    </xf>
    <xf numFmtId="0" fontId="80" fillId="30" borderId="10" xfId="0" applyNumberFormat="1" applyFont="1" applyFill="1" applyBorder="1" applyAlignment="1">
      <alignment horizontal="center"/>
    </xf>
    <xf numFmtId="0" fontId="80" fillId="30" borderId="10" xfId="0" applyFont="1" applyFill="1" applyBorder="1" applyAlignment="1">
      <alignment horizontal="center"/>
    </xf>
    <xf numFmtId="0" fontId="80" fillId="30" borderId="18" xfId="0" applyFont="1" applyFill="1" applyBorder="1" applyAlignment="1">
      <alignment horizontal="center"/>
    </xf>
    <xf numFmtId="0" fontId="81" fillId="30" borderId="10" xfId="0" applyFont="1" applyFill="1" applyBorder="1" applyAlignment="1">
      <alignment/>
    </xf>
    <xf numFmtId="0" fontId="81" fillId="30" borderId="17" xfId="0" applyFont="1" applyFill="1" applyBorder="1" applyAlignment="1">
      <alignment/>
    </xf>
    <xf numFmtId="0" fontId="16" fillId="30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81" fillId="30" borderId="19" xfId="0" applyFont="1" applyFill="1" applyBorder="1" applyAlignment="1">
      <alignment/>
    </xf>
    <xf numFmtId="0" fontId="81" fillId="30" borderId="20" xfId="0" applyFont="1" applyFill="1" applyBorder="1" applyAlignment="1">
      <alignment horizontal="right"/>
    </xf>
    <xf numFmtId="0" fontId="16" fillId="30" borderId="19" xfId="0" applyFont="1" applyFill="1" applyBorder="1" applyAlignment="1">
      <alignment/>
    </xf>
    <xf numFmtId="0" fontId="80" fillId="30" borderId="19" xfId="0" applyFont="1" applyFill="1" applyBorder="1" applyAlignment="1">
      <alignment horizontal="center"/>
    </xf>
    <xf numFmtId="2" fontId="80" fillId="33" borderId="10" xfId="0" applyNumberFormat="1" applyFont="1" applyFill="1" applyBorder="1" applyAlignment="1">
      <alignment horizontal="center"/>
    </xf>
    <xf numFmtId="0" fontId="80" fillId="33" borderId="19" xfId="0" applyFont="1" applyFill="1" applyBorder="1" applyAlignment="1">
      <alignment horizontal="center"/>
    </xf>
    <xf numFmtId="0" fontId="80" fillId="33" borderId="10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16" fillId="34" borderId="19" xfId="0" applyFont="1" applyFill="1" applyBorder="1" applyAlignment="1">
      <alignment/>
    </xf>
    <xf numFmtId="0" fontId="81" fillId="33" borderId="19" xfId="0" applyFont="1" applyFill="1" applyBorder="1" applyAlignment="1">
      <alignment/>
    </xf>
    <xf numFmtId="0" fontId="81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80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16" fillId="37" borderId="0" xfId="0" applyFont="1" applyFill="1" applyAlignment="1">
      <alignment horizontal="center"/>
    </xf>
    <xf numFmtId="0" fontId="16" fillId="37" borderId="19" xfId="0" applyFont="1" applyFill="1" applyBorder="1" applyAlignment="1">
      <alignment horizontal="center"/>
    </xf>
    <xf numFmtId="2" fontId="80" fillId="37" borderId="10" xfId="0" applyNumberFormat="1" applyFont="1" applyFill="1" applyBorder="1" applyAlignment="1">
      <alignment horizontal="center"/>
    </xf>
    <xf numFmtId="10" fontId="79" fillId="37" borderId="10" xfId="0" applyNumberFormat="1" applyFont="1" applyFill="1" applyBorder="1" applyAlignment="1">
      <alignment horizontal="right"/>
    </xf>
    <xf numFmtId="0" fontId="16" fillId="37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right"/>
    </xf>
    <xf numFmtId="0" fontId="80" fillId="37" borderId="10" xfId="0" applyFont="1" applyFill="1" applyBorder="1" applyAlignment="1">
      <alignment horizontal="center"/>
    </xf>
    <xf numFmtId="0" fontId="79" fillId="37" borderId="10" xfId="0" applyFont="1" applyFill="1" applyBorder="1" applyAlignment="1">
      <alignment horizontal="left"/>
    </xf>
    <xf numFmtId="9" fontId="79" fillId="37" borderId="10" xfId="0" applyNumberFormat="1" applyFont="1" applyFill="1" applyBorder="1" applyAlignment="1">
      <alignment horizontal="right"/>
    </xf>
    <xf numFmtId="0" fontId="79" fillId="37" borderId="10" xfId="0" applyFont="1" applyFill="1" applyBorder="1" applyAlignment="1">
      <alignment horizontal="right"/>
    </xf>
    <xf numFmtId="0" fontId="79" fillId="37" borderId="10" xfId="0" applyFont="1" applyFill="1" applyBorder="1" applyAlignment="1">
      <alignment horizontal="center" vertical="top"/>
    </xf>
    <xf numFmtId="0" fontId="16" fillId="37" borderId="10" xfId="0" applyFont="1" applyFill="1" applyBorder="1" applyAlignment="1">
      <alignment/>
    </xf>
    <xf numFmtId="206" fontId="80" fillId="37" borderId="10" xfId="0" applyNumberFormat="1" applyFont="1" applyFill="1" applyBorder="1" applyAlignment="1">
      <alignment horizontal="center"/>
    </xf>
    <xf numFmtId="2" fontId="16" fillId="37" borderId="10" xfId="0" applyNumberFormat="1" applyFont="1" applyFill="1" applyBorder="1" applyAlignment="1">
      <alignment horizontal="center"/>
    </xf>
    <xf numFmtId="0" fontId="9" fillId="37" borderId="10" xfId="0" applyFont="1" applyFill="1" applyBorder="1" applyAlignment="1">
      <alignment/>
    </xf>
    <xf numFmtId="0" fontId="80" fillId="37" borderId="0" xfId="0" applyFont="1" applyFill="1" applyAlignment="1">
      <alignment horizontal="center"/>
    </xf>
    <xf numFmtId="0" fontId="80" fillId="37" borderId="18" xfId="0" applyFont="1" applyFill="1" applyBorder="1" applyAlignment="1">
      <alignment horizontal="center"/>
    </xf>
    <xf numFmtId="0" fontId="80" fillId="37" borderId="17" xfId="0" applyFont="1" applyFill="1" applyBorder="1" applyAlignment="1">
      <alignment horizontal="center"/>
    </xf>
    <xf numFmtId="205" fontId="80" fillId="33" borderId="10" xfId="0" applyNumberFormat="1" applyFont="1" applyFill="1" applyBorder="1" applyAlignment="1">
      <alignment horizontal="center"/>
    </xf>
    <xf numFmtId="205" fontId="80" fillId="37" borderId="10" xfId="0" applyNumberFormat="1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/>
    </xf>
    <xf numFmtId="49" fontId="15" fillId="0" borderId="21" xfId="0" applyNumberFormat="1" applyFont="1" applyFill="1" applyBorder="1" applyAlignment="1">
      <alignment/>
    </xf>
    <xf numFmtId="0" fontId="80" fillId="34" borderId="10" xfId="0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5" fillId="34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vertical="top"/>
    </xf>
    <xf numFmtId="9" fontId="15" fillId="0" borderId="10" xfId="0" applyNumberFormat="1" applyFont="1" applyFill="1" applyBorder="1" applyAlignment="1">
      <alignment horizontal="center" vertical="center"/>
    </xf>
    <xf numFmtId="9" fontId="15" fillId="0" borderId="10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/>
    </xf>
    <xf numFmtId="9" fontId="15" fillId="33" borderId="10" xfId="0" applyNumberFormat="1" applyFont="1" applyFill="1" applyBorder="1" applyAlignment="1">
      <alignment horizontal="center" vertical="top"/>
    </xf>
    <xf numFmtId="205" fontId="80" fillId="35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/>
    </xf>
    <xf numFmtId="0" fontId="25" fillId="0" borderId="12" xfId="0" applyFont="1" applyBorder="1" applyAlignment="1">
      <alignment/>
    </xf>
    <xf numFmtId="0" fontId="9" fillId="34" borderId="12" xfId="0" applyFont="1" applyFill="1" applyBorder="1" applyAlignment="1">
      <alignment horizontal="justify"/>
    </xf>
    <xf numFmtId="0" fontId="9" fillId="34" borderId="13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5" fillId="0" borderId="0" xfId="0" applyFont="1" applyBorder="1" applyAlignment="1">
      <alignment horizontal="left"/>
    </xf>
    <xf numFmtId="0" fontId="9" fillId="0" borderId="0" xfId="0" applyFont="1" applyBorder="1" applyAlignment="1">
      <alignment horizontal="justify"/>
    </xf>
    <xf numFmtId="0" fontId="25" fillId="33" borderId="15" xfId="0" applyFont="1" applyFill="1" applyBorder="1" applyAlignment="1">
      <alignment horizontal="justify"/>
    </xf>
    <xf numFmtId="0" fontId="25" fillId="0" borderId="12" xfId="0" applyFont="1" applyBorder="1" applyAlignment="1">
      <alignment horizontal="justify"/>
    </xf>
    <xf numFmtId="0" fontId="9" fillId="0" borderId="12" xfId="0" applyFont="1" applyBorder="1" applyAlignment="1">
      <alignment horizontal="justify"/>
    </xf>
    <xf numFmtId="0" fontId="9" fillId="0" borderId="13" xfId="0" applyFont="1" applyBorder="1" applyAlignment="1">
      <alignment horizontal="justify"/>
    </xf>
    <xf numFmtId="0" fontId="25" fillId="3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15" fillId="34" borderId="0" xfId="0" applyFont="1" applyFill="1" applyBorder="1" applyAlignment="1">
      <alignment horizontal="left" vertical="top" wrapText="1"/>
    </xf>
    <xf numFmtId="0" fontId="15" fillId="33" borderId="15" xfId="0" applyFont="1" applyFill="1" applyBorder="1" applyAlignment="1">
      <alignment horizontal="left" vertical="top"/>
    </xf>
    <xf numFmtId="0" fontId="16" fillId="0" borderId="12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left" vertical="top"/>
    </xf>
    <xf numFmtId="0" fontId="15" fillId="33" borderId="15" xfId="0" applyFont="1" applyFill="1" applyBorder="1" applyAlignment="1">
      <alignment horizontal="left" vertical="top" wrapText="1"/>
    </xf>
    <xf numFmtId="0" fontId="25" fillId="33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76" fillId="33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0" fontId="12" fillId="33" borderId="18" xfId="0" applyFont="1" applyFill="1" applyBorder="1" applyAlignment="1">
      <alignment horizontal="center"/>
    </xf>
    <xf numFmtId="2" fontId="76" fillId="2" borderId="19" xfId="0" applyNumberFormat="1" applyFont="1" applyFill="1" applyBorder="1" applyAlignment="1">
      <alignment horizontal="center"/>
    </xf>
    <xf numFmtId="0" fontId="12" fillId="2" borderId="19" xfId="0" applyFont="1" applyFill="1" applyBorder="1" applyAlignment="1">
      <alignment/>
    </xf>
    <xf numFmtId="0" fontId="12" fillId="2" borderId="19" xfId="0" applyFont="1" applyFill="1" applyBorder="1" applyAlignment="1">
      <alignment horizontal="center"/>
    </xf>
    <xf numFmtId="0" fontId="12" fillId="0" borderId="16" xfId="0" applyFont="1" applyFill="1" applyBorder="1" applyAlignment="1">
      <alignment shrinkToFit="1"/>
    </xf>
    <xf numFmtId="0" fontId="79" fillId="33" borderId="10" xfId="0" applyFont="1" applyFill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16" fillId="38" borderId="0" xfId="0" applyFont="1" applyFill="1" applyAlignment="1">
      <alignment/>
    </xf>
    <xf numFmtId="0" fontId="15" fillId="38" borderId="10" xfId="0" applyNumberFormat="1" applyFont="1" applyFill="1" applyBorder="1" applyAlignment="1">
      <alignment horizontal="center"/>
    </xf>
    <xf numFmtId="0" fontId="16" fillId="38" borderId="10" xfId="0" applyFont="1" applyFill="1" applyBorder="1" applyAlignment="1">
      <alignment/>
    </xf>
    <xf numFmtId="0" fontId="15" fillId="38" borderId="16" xfId="0" applyNumberFormat="1" applyFont="1" applyFill="1" applyBorder="1" applyAlignment="1">
      <alignment horizontal="center"/>
    </xf>
    <xf numFmtId="0" fontId="16" fillId="38" borderId="16" xfId="0" applyFont="1" applyFill="1" applyBorder="1" applyAlignment="1">
      <alignment/>
    </xf>
    <xf numFmtId="0" fontId="79" fillId="38" borderId="10" xfId="0" applyFont="1" applyFill="1" applyBorder="1" applyAlignment="1">
      <alignment horizontal="center"/>
    </xf>
    <xf numFmtId="0" fontId="79" fillId="38" borderId="10" xfId="0" applyFont="1" applyFill="1" applyBorder="1" applyAlignment="1">
      <alignment horizontal="left"/>
    </xf>
    <xf numFmtId="0" fontId="79" fillId="38" borderId="10" xfId="0" applyFont="1" applyFill="1" applyBorder="1" applyAlignment="1">
      <alignment horizontal="right"/>
    </xf>
    <xf numFmtId="0" fontId="16" fillId="38" borderId="0" xfId="0" applyFont="1" applyFill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16" fillId="38" borderId="16" xfId="0" applyFont="1" applyFill="1" applyBorder="1" applyAlignment="1">
      <alignment horizontal="center"/>
    </xf>
    <xf numFmtId="0" fontId="16" fillId="38" borderId="18" xfId="0" applyFont="1" applyFill="1" applyBorder="1" applyAlignment="1">
      <alignment horizontal="center"/>
    </xf>
    <xf numFmtId="0" fontId="80" fillId="38" borderId="19" xfId="0" applyFont="1" applyFill="1" applyBorder="1" applyAlignment="1">
      <alignment horizontal="center"/>
    </xf>
    <xf numFmtId="0" fontId="80" fillId="38" borderId="10" xfId="0" applyFont="1" applyFill="1" applyBorder="1" applyAlignment="1">
      <alignment horizontal="center"/>
    </xf>
    <xf numFmtId="0" fontId="16" fillId="38" borderId="19" xfId="0" applyFont="1" applyFill="1" applyBorder="1" applyAlignment="1">
      <alignment/>
    </xf>
    <xf numFmtId="0" fontId="16" fillId="39" borderId="0" xfId="0" applyFont="1" applyFill="1" applyAlignment="1">
      <alignment/>
    </xf>
    <xf numFmtId="0" fontId="79" fillId="38" borderId="18" xfId="0" applyFont="1" applyFill="1" applyBorder="1" applyAlignment="1">
      <alignment horizontal="center"/>
    </xf>
    <xf numFmtId="0" fontId="82" fillId="38" borderId="10" xfId="0" applyFont="1" applyFill="1" applyBorder="1" applyAlignment="1">
      <alignment horizontal="center"/>
    </xf>
    <xf numFmtId="0" fontId="82" fillId="38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shrinkToFit="1"/>
    </xf>
    <xf numFmtId="0" fontId="80" fillId="0" borderId="10" xfId="0" applyFont="1" applyFill="1" applyBorder="1" applyAlignment="1">
      <alignment horizontal="center"/>
    </xf>
    <xf numFmtId="0" fontId="80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0" xfId="0" applyFont="1" applyFill="1" applyAlignment="1">
      <alignment horizontal="center"/>
    </xf>
    <xf numFmtId="0" fontId="16" fillId="34" borderId="18" xfId="0" applyFont="1" applyFill="1" applyBorder="1" applyAlignment="1">
      <alignment/>
    </xf>
    <xf numFmtId="0" fontId="16" fillId="34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0" fontId="16" fillId="34" borderId="19" xfId="0" applyFont="1" applyFill="1" applyBorder="1" applyAlignment="1">
      <alignment/>
    </xf>
    <xf numFmtId="0" fontId="80" fillId="34" borderId="18" xfId="0" applyFont="1" applyFill="1" applyBorder="1" applyAlignment="1">
      <alignment horizontal="center"/>
    </xf>
    <xf numFmtId="0" fontId="16" fillId="34" borderId="19" xfId="0" applyFont="1" applyFill="1" applyBorder="1" applyAlignment="1">
      <alignment horizontal="center"/>
    </xf>
    <xf numFmtId="0" fontId="80" fillId="34" borderId="0" xfId="0" applyFont="1" applyFill="1" applyAlignment="1">
      <alignment horizontal="center"/>
    </xf>
    <xf numFmtId="2" fontId="80" fillId="34" borderId="10" xfId="0" applyNumberFormat="1" applyFont="1" applyFill="1" applyBorder="1" applyAlignment="1">
      <alignment horizontal="center"/>
    </xf>
    <xf numFmtId="10" fontId="79" fillId="34" borderId="10" xfId="0" applyNumberFormat="1" applyFont="1" applyFill="1" applyBorder="1" applyAlignment="1">
      <alignment horizontal="right"/>
    </xf>
    <xf numFmtId="0" fontId="7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79" fillId="34" borderId="1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right"/>
    </xf>
    <xf numFmtId="0" fontId="79" fillId="34" borderId="10" xfId="0" applyFont="1" applyFill="1" applyBorder="1" applyAlignment="1">
      <alignment horizontal="right"/>
    </xf>
    <xf numFmtId="0" fontId="80" fillId="34" borderId="17" xfId="0" applyFont="1" applyFill="1" applyBorder="1" applyAlignment="1">
      <alignment horizontal="center"/>
    </xf>
    <xf numFmtId="9" fontId="79" fillId="34" borderId="10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/>
    </xf>
    <xf numFmtId="0" fontId="79" fillId="34" borderId="10" xfId="0" applyFont="1" applyFill="1" applyBorder="1" applyAlignment="1">
      <alignment horizontal="center" vertical="top"/>
    </xf>
    <xf numFmtId="206" fontId="80" fillId="34" borderId="10" xfId="0" applyNumberFormat="1" applyFont="1" applyFill="1" applyBorder="1" applyAlignment="1">
      <alignment horizontal="center"/>
    </xf>
    <xf numFmtId="205" fontId="80" fillId="34" borderId="10" xfId="0" applyNumberFormat="1" applyFont="1" applyFill="1" applyBorder="1" applyAlignment="1">
      <alignment horizontal="center"/>
    </xf>
    <xf numFmtId="2" fontId="16" fillId="34" borderId="10" xfId="0" applyNumberFormat="1" applyFont="1" applyFill="1" applyBorder="1" applyAlignment="1">
      <alignment horizontal="center"/>
    </xf>
    <xf numFmtId="0" fontId="16" fillId="34" borderId="22" xfId="0" applyFont="1" applyFill="1" applyBorder="1" applyAlignment="1">
      <alignment/>
    </xf>
    <xf numFmtId="0" fontId="9" fillId="34" borderId="10" xfId="0" applyFont="1" applyFill="1" applyBorder="1" applyAlignment="1">
      <alignment horizontal="justify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14" fillId="34" borderId="10" xfId="0" applyNumberFormat="1" applyFont="1" applyFill="1" applyBorder="1" applyAlignment="1">
      <alignment horizontal="center"/>
    </xf>
    <xf numFmtId="0" fontId="16" fillId="34" borderId="16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9" fillId="34" borderId="18" xfId="0" applyFont="1" applyFill="1" applyBorder="1" applyAlignment="1">
      <alignment/>
    </xf>
    <xf numFmtId="0" fontId="83" fillId="34" borderId="10" xfId="0" applyFont="1" applyFill="1" applyBorder="1" applyAlignment="1">
      <alignment horizontal="right"/>
    </xf>
    <xf numFmtId="0" fontId="3" fillId="34" borderId="19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83" fillId="34" borderId="10" xfId="0" applyFont="1" applyFill="1" applyBorder="1" applyAlignment="1">
      <alignment horizontal="left"/>
    </xf>
    <xf numFmtId="0" fontId="83" fillId="34" borderId="10" xfId="0" applyFont="1" applyFill="1" applyBorder="1" applyAlignment="1">
      <alignment horizontal="center"/>
    </xf>
    <xf numFmtId="0" fontId="79" fillId="34" borderId="19" xfId="0" applyFont="1" applyFill="1" applyBorder="1" applyAlignment="1">
      <alignment horizontal="right"/>
    </xf>
    <xf numFmtId="9" fontId="1" fillId="34" borderId="18" xfId="0" applyNumberFormat="1" applyFont="1" applyFill="1" applyBorder="1" applyAlignment="1">
      <alignment horizontal="center" vertical="center"/>
    </xf>
    <xf numFmtId="3" fontId="83" fillId="34" borderId="10" xfId="0" applyNumberFormat="1" applyFont="1" applyFill="1" applyBorder="1" applyAlignment="1">
      <alignment horizontal="right"/>
    </xf>
    <xf numFmtId="0" fontId="19" fillId="34" borderId="0" xfId="0" applyFont="1" applyFill="1" applyBorder="1" applyAlignment="1">
      <alignment horizontal="justify"/>
    </xf>
    <xf numFmtId="0" fontId="20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justify"/>
    </xf>
    <xf numFmtId="0" fontId="22" fillId="34" borderId="0" xfId="0" applyFont="1" applyFill="1" applyBorder="1" applyAlignment="1">
      <alignment horizontal="justify"/>
    </xf>
    <xf numFmtId="9" fontId="1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top" wrapText="1"/>
    </xf>
    <xf numFmtId="9" fontId="7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center" vertical="top"/>
    </xf>
    <xf numFmtId="0" fontId="16" fillId="34" borderId="0" xfId="0" applyFont="1" applyFill="1" applyBorder="1" applyAlignment="1">
      <alignment horizontal="left" vertical="top" wrapText="1"/>
    </xf>
    <xf numFmtId="9" fontId="1" fillId="34" borderId="0" xfId="0" applyNumberFormat="1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/>
    </xf>
    <xf numFmtId="2" fontId="83" fillId="34" borderId="10" xfId="0" applyNumberFormat="1" applyFont="1" applyFill="1" applyBorder="1" applyAlignment="1">
      <alignment horizontal="right"/>
    </xf>
    <xf numFmtId="2" fontId="9" fillId="34" borderId="10" xfId="0" applyNumberFormat="1" applyFont="1" applyFill="1" applyBorder="1" applyAlignment="1">
      <alignment horizontal="center"/>
    </xf>
    <xf numFmtId="2" fontId="79" fillId="34" borderId="10" xfId="0" applyNumberFormat="1" applyFont="1" applyFill="1" applyBorder="1" applyAlignment="1">
      <alignment horizontal="right"/>
    </xf>
    <xf numFmtId="2" fontId="79" fillId="34" borderId="10" xfId="0" applyNumberFormat="1" applyFont="1" applyFill="1" applyBorder="1" applyAlignment="1">
      <alignment horizontal="left"/>
    </xf>
    <xf numFmtId="0" fontId="16" fillId="34" borderId="10" xfId="0" applyFont="1" applyFill="1" applyBorder="1" applyAlignment="1">
      <alignment horizontal="center"/>
    </xf>
    <xf numFmtId="0" fontId="80" fillId="34" borderId="10" xfId="0" applyFont="1" applyFill="1" applyBorder="1" applyAlignment="1">
      <alignment horizontal="center"/>
    </xf>
    <xf numFmtId="0" fontId="80" fillId="34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 horizontal="center"/>
    </xf>
    <xf numFmtId="0" fontId="16" fillId="34" borderId="19" xfId="0" applyFont="1" applyFill="1" applyBorder="1" applyAlignment="1">
      <alignment horizontal="center"/>
    </xf>
    <xf numFmtId="0" fontId="80" fillId="34" borderId="19" xfId="0" applyFont="1" applyFill="1" applyBorder="1" applyAlignment="1">
      <alignment horizontal="center"/>
    </xf>
    <xf numFmtId="0" fontId="79" fillId="34" borderId="19" xfId="0" applyFont="1" applyFill="1" applyBorder="1" applyAlignment="1">
      <alignment horizontal="left"/>
    </xf>
    <xf numFmtId="0" fontId="17" fillId="34" borderId="10" xfId="0" applyFont="1" applyFill="1" applyBorder="1" applyAlignment="1">
      <alignment horizontal="justify"/>
    </xf>
    <xf numFmtId="0" fontId="17" fillId="34" borderId="16" xfId="0" applyFont="1" applyFill="1" applyBorder="1" applyAlignment="1">
      <alignment horizontal="justify"/>
    </xf>
    <xf numFmtId="0" fontId="9" fillId="34" borderId="0" xfId="0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0" fontId="83" fillId="34" borderId="0" xfId="0" applyFont="1" applyFill="1" applyBorder="1" applyAlignment="1">
      <alignment horizontal="right"/>
    </xf>
    <xf numFmtId="3" fontId="83" fillId="34" borderId="0" xfId="0" applyNumberFormat="1" applyFont="1" applyFill="1" applyBorder="1" applyAlignment="1">
      <alignment horizontal="center"/>
    </xf>
    <xf numFmtId="0" fontId="83" fillId="34" borderId="0" xfId="0" applyFont="1" applyFill="1" applyBorder="1" applyAlignment="1">
      <alignment horizontal="center"/>
    </xf>
    <xf numFmtId="0" fontId="83" fillId="34" borderId="0" xfId="0" applyFont="1" applyFill="1" applyBorder="1" applyAlignment="1">
      <alignment horizontal="left"/>
    </xf>
    <xf numFmtId="0" fontId="15" fillId="34" borderId="11" xfId="0" applyFont="1" applyFill="1" applyBorder="1" applyAlignment="1">
      <alignment horizontal="center" vertical="center"/>
    </xf>
    <xf numFmtId="49" fontId="15" fillId="34" borderId="18" xfId="0" applyNumberFormat="1" applyFont="1" applyFill="1" applyBorder="1" applyAlignment="1">
      <alignment/>
    </xf>
    <xf numFmtId="49" fontId="15" fillId="34" borderId="21" xfId="0" applyNumberFormat="1" applyFont="1" applyFill="1" applyBorder="1" applyAlignment="1">
      <alignment/>
    </xf>
    <xf numFmtId="0" fontId="15" fillId="34" borderId="15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/>
    </xf>
    <xf numFmtId="0" fontId="25" fillId="34" borderId="15" xfId="0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top"/>
    </xf>
    <xf numFmtId="0" fontId="82" fillId="34" borderId="10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justify"/>
    </xf>
    <xf numFmtId="0" fontId="25" fillId="34" borderId="15" xfId="0" applyFont="1" applyFill="1" applyBorder="1" applyAlignment="1">
      <alignment horizontal="justify"/>
    </xf>
    <xf numFmtId="0" fontId="25" fillId="34" borderId="12" xfId="0" applyFont="1" applyFill="1" applyBorder="1" applyAlignment="1">
      <alignment horizontal="justify"/>
    </xf>
    <xf numFmtId="9" fontId="15" fillId="34" borderId="10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justify"/>
    </xf>
    <xf numFmtId="0" fontId="9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left" vertical="top"/>
    </xf>
    <xf numFmtId="9" fontId="15" fillId="34" borderId="10" xfId="0" applyNumberFormat="1" applyFont="1" applyFill="1" applyBorder="1" applyAlignment="1">
      <alignment horizontal="center" vertical="top"/>
    </xf>
    <xf numFmtId="0" fontId="15" fillId="34" borderId="15" xfId="0" applyFont="1" applyFill="1" applyBorder="1" applyAlignment="1">
      <alignment horizontal="left" vertical="top"/>
    </xf>
    <xf numFmtId="0" fontId="16" fillId="34" borderId="12" xfId="0" applyFont="1" applyFill="1" applyBorder="1" applyAlignment="1">
      <alignment horizontal="left" vertical="top" wrapText="1"/>
    </xf>
    <xf numFmtId="0" fontId="16" fillId="34" borderId="13" xfId="0" applyFont="1" applyFill="1" applyBorder="1" applyAlignment="1">
      <alignment horizontal="left" vertical="top" wrapText="1"/>
    </xf>
    <xf numFmtId="2" fontId="79" fillId="34" borderId="10" xfId="0" applyNumberFormat="1" applyFont="1" applyFill="1" applyBorder="1" applyAlignment="1">
      <alignment horizontal="center"/>
    </xf>
    <xf numFmtId="2" fontId="82" fillId="34" borderId="10" xfId="0" applyNumberFormat="1" applyFont="1" applyFill="1" applyBorder="1" applyAlignment="1">
      <alignment horizontal="center"/>
    </xf>
    <xf numFmtId="0" fontId="15" fillId="34" borderId="15" xfId="0" applyFont="1" applyFill="1" applyBorder="1" applyAlignment="1">
      <alignment horizontal="left" vertical="top" wrapText="1"/>
    </xf>
    <xf numFmtId="0" fontId="25" fillId="34" borderId="0" xfId="0" applyFont="1" applyFill="1" applyBorder="1" applyAlignment="1">
      <alignment horizontal="left" vertical="top" wrapText="1"/>
    </xf>
    <xf numFmtId="0" fontId="9" fillId="34" borderId="0" xfId="0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horizontal="left" vertical="top" wrapText="1"/>
    </xf>
    <xf numFmtId="0" fontId="80" fillId="34" borderId="10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80" fillId="34" borderId="16" xfId="0" applyFont="1" applyFill="1" applyBorder="1" applyAlignment="1">
      <alignment horizontal="center"/>
    </xf>
    <xf numFmtId="2" fontId="80" fillId="34" borderId="16" xfId="0" applyNumberFormat="1" applyFont="1" applyFill="1" applyBorder="1" applyAlignment="1">
      <alignment horizontal="center"/>
    </xf>
    <xf numFmtId="10" fontId="79" fillId="34" borderId="16" xfId="0" applyNumberFormat="1" applyFont="1" applyFill="1" applyBorder="1" applyAlignment="1">
      <alignment horizontal="right"/>
    </xf>
    <xf numFmtId="0" fontId="81" fillId="34" borderId="23" xfId="0" applyFont="1" applyFill="1" applyBorder="1" applyAlignment="1">
      <alignment/>
    </xf>
    <xf numFmtId="0" fontId="81" fillId="34" borderId="16" xfId="0" applyFont="1" applyFill="1" applyBorder="1" applyAlignment="1">
      <alignment/>
    </xf>
    <xf numFmtId="0" fontId="81" fillId="34" borderId="10" xfId="0" applyFont="1" applyFill="1" applyBorder="1" applyAlignment="1">
      <alignment/>
    </xf>
    <xf numFmtId="0" fontId="9" fillId="34" borderId="22" xfId="0" applyFont="1" applyFill="1" applyBorder="1" applyAlignment="1">
      <alignment horizontal="center"/>
    </xf>
    <xf numFmtId="0" fontId="81" fillId="34" borderId="20" xfId="0" applyFont="1" applyFill="1" applyBorder="1" applyAlignment="1">
      <alignment horizontal="right"/>
    </xf>
    <xf numFmtId="0" fontId="81" fillId="34" borderId="17" xfId="0" applyFont="1" applyFill="1" applyBorder="1" applyAlignment="1">
      <alignment/>
    </xf>
    <xf numFmtId="0" fontId="81" fillId="34" borderId="22" xfId="0" applyFont="1" applyFill="1" applyBorder="1" applyAlignment="1">
      <alignment/>
    </xf>
    <xf numFmtId="0" fontId="16" fillId="34" borderId="22" xfId="0" applyFont="1" applyFill="1" applyBorder="1" applyAlignment="1">
      <alignment horizontal="center"/>
    </xf>
    <xf numFmtId="0" fontId="81" fillId="34" borderId="19" xfId="0" applyFont="1" applyFill="1" applyBorder="1" applyAlignment="1">
      <alignment/>
    </xf>
    <xf numFmtId="0" fontId="80" fillId="34" borderId="23" xfId="0" applyFont="1" applyFill="1" applyBorder="1" applyAlignment="1">
      <alignment horizontal="center"/>
    </xf>
    <xf numFmtId="9" fontId="79" fillId="34" borderId="10" xfId="52" applyFont="1" applyFill="1" applyBorder="1" applyAlignment="1">
      <alignment horizontal="right"/>
    </xf>
    <xf numFmtId="0" fontId="79" fillId="34" borderId="10" xfId="0" applyFont="1" applyFill="1" applyBorder="1" applyAlignment="1">
      <alignment horizontal="center" vertical="center" wrapText="1" readingOrder="1"/>
    </xf>
    <xf numFmtId="2" fontId="16" fillId="34" borderId="19" xfId="0" applyNumberFormat="1" applyFont="1" applyFill="1" applyBorder="1" applyAlignment="1">
      <alignment/>
    </xf>
    <xf numFmtId="0" fontId="80" fillId="34" borderId="14" xfId="0" applyFont="1" applyFill="1" applyBorder="1" applyAlignment="1">
      <alignment horizontal="center"/>
    </xf>
    <xf numFmtId="0" fontId="80" fillId="34" borderId="22" xfId="0" applyFont="1" applyFill="1" applyBorder="1" applyAlignment="1">
      <alignment horizontal="center"/>
    </xf>
    <xf numFmtId="0" fontId="79" fillId="34" borderId="18" xfId="0" applyFont="1" applyFill="1" applyBorder="1" applyAlignment="1">
      <alignment horizontal="right"/>
    </xf>
    <xf numFmtId="10" fontId="79" fillId="34" borderId="18" xfId="0" applyNumberFormat="1" applyFont="1" applyFill="1" applyBorder="1" applyAlignment="1">
      <alignment horizontal="right"/>
    </xf>
    <xf numFmtId="0" fontId="79" fillId="34" borderId="10" xfId="0" applyFont="1" applyFill="1" applyBorder="1" applyAlignment="1">
      <alignment horizontal="center" vertical="top" wrapText="1" readingOrder="1"/>
    </xf>
    <xf numFmtId="2" fontId="80" fillId="34" borderId="19" xfId="0" applyNumberFormat="1" applyFont="1" applyFill="1" applyBorder="1" applyAlignment="1">
      <alignment horizontal="center"/>
    </xf>
    <xf numFmtId="2" fontId="16" fillId="34" borderId="19" xfId="0" applyNumberFormat="1" applyFont="1" applyFill="1" applyBorder="1" applyAlignment="1">
      <alignment horizontal="center"/>
    </xf>
    <xf numFmtId="0" fontId="15" fillId="34" borderId="16" xfId="0" applyNumberFormat="1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60" fontId="76" fillId="34" borderId="10" xfId="0" applyNumberFormat="1" applyFont="1" applyFill="1" applyBorder="1" applyAlignment="1">
      <alignment horizontal="center"/>
    </xf>
    <xf numFmtId="0" fontId="79" fillId="34" borderId="18" xfId="0" applyFont="1" applyFill="1" applyBorder="1" applyAlignment="1">
      <alignment horizontal="center"/>
    </xf>
    <xf numFmtId="0" fontId="79" fillId="34" borderId="19" xfId="0" applyFont="1" applyFill="1" applyBorder="1" applyAlignment="1">
      <alignment horizontal="center"/>
    </xf>
    <xf numFmtId="59" fontId="12" fillId="34" borderId="10" xfId="0" applyNumberFormat="1" applyFont="1" applyFill="1" applyBorder="1" applyAlignment="1">
      <alignment horizontal="center"/>
    </xf>
    <xf numFmtId="61" fontId="12" fillId="34" borderId="10" xfId="0" applyNumberFormat="1" applyFont="1" applyFill="1" applyBorder="1" applyAlignment="1">
      <alignment horizontal="center"/>
    </xf>
    <xf numFmtId="59" fontId="76" fillId="34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28" fillId="34" borderId="18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top"/>
    </xf>
    <xf numFmtId="0" fontId="28" fillId="34" borderId="18" xfId="0" applyFont="1" applyFill="1" applyBorder="1" applyAlignment="1">
      <alignment vertical="center"/>
    </xf>
    <xf numFmtId="0" fontId="28" fillId="34" borderId="15" xfId="0" applyFont="1" applyFill="1" applyBorder="1" applyAlignment="1">
      <alignment horizontal="center" vertical="top"/>
    </xf>
    <xf numFmtId="0" fontId="29" fillId="34" borderId="0" xfId="0" applyFont="1" applyFill="1" applyBorder="1" applyAlignment="1">
      <alignment horizontal="justify"/>
    </xf>
    <xf numFmtId="9" fontId="14" fillId="34" borderId="0" xfId="0" applyNumberFormat="1" applyFont="1" applyFill="1" applyBorder="1" applyAlignment="1">
      <alignment horizontal="center" vertical="center"/>
    </xf>
    <xf numFmtId="9" fontId="14" fillId="34" borderId="0" xfId="0" applyNumberFormat="1" applyFont="1" applyFill="1" applyBorder="1" applyAlignment="1">
      <alignment horizontal="center" vertical="top"/>
    </xf>
    <xf numFmtId="0" fontId="28" fillId="34" borderId="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left" vertical="top" wrapText="1"/>
    </xf>
    <xf numFmtId="0" fontId="28" fillId="34" borderId="0" xfId="0" applyFont="1" applyFill="1" applyBorder="1" applyAlignment="1">
      <alignment/>
    </xf>
    <xf numFmtId="0" fontId="28" fillId="34" borderId="0" xfId="0" applyFont="1" applyFill="1" applyAlignment="1">
      <alignment/>
    </xf>
    <xf numFmtId="0" fontId="28" fillId="34" borderId="16" xfId="0" applyFont="1" applyFill="1" applyBorder="1" applyAlignment="1">
      <alignment/>
    </xf>
    <xf numFmtId="0" fontId="28" fillId="34" borderId="16" xfId="0" applyFont="1" applyFill="1" applyBorder="1" applyAlignment="1">
      <alignment horizontal="center"/>
    </xf>
    <xf numFmtId="0" fontId="28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84" fillId="34" borderId="19" xfId="0" applyFont="1" applyFill="1" applyBorder="1" applyAlignment="1">
      <alignment horizontal="right"/>
    </xf>
    <xf numFmtId="0" fontId="84" fillId="34" borderId="10" xfId="0" applyFont="1" applyFill="1" applyBorder="1" applyAlignment="1">
      <alignment horizontal="right"/>
    </xf>
    <xf numFmtId="3" fontId="84" fillId="34" borderId="10" xfId="0" applyNumberFormat="1" applyFont="1" applyFill="1" applyBorder="1" applyAlignment="1">
      <alignment horizontal="right"/>
    </xf>
    <xf numFmtId="0" fontId="84" fillId="34" borderId="10" xfId="0" applyFont="1" applyFill="1" applyBorder="1" applyAlignment="1">
      <alignment horizontal="left"/>
    </xf>
    <xf numFmtId="0" fontId="28" fillId="34" borderId="19" xfId="0" applyFont="1" applyFill="1" applyBorder="1" applyAlignment="1">
      <alignment/>
    </xf>
    <xf numFmtId="0" fontId="28" fillId="34" borderId="18" xfId="0" applyFont="1" applyFill="1" applyBorder="1" applyAlignment="1">
      <alignment/>
    </xf>
    <xf numFmtId="0" fontId="84" fillId="34" borderId="19" xfId="0" applyFont="1" applyFill="1" applyBorder="1" applyAlignment="1">
      <alignment horizontal="left"/>
    </xf>
    <xf numFmtId="0" fontId="28" fillId="34" borderId="23" xfId="0" applyFont="1" applyFill="1" applyBorder="1" applyAlignment="1">
      <alignment/>
    </xf>
    <xf numFmtId="0" fontId="28" fillId="34" borderId="15" xfId="0" applyFont="1" applyFill="1" applyBorder="1" applyAlignment="1">
      <alignment/>
    </xf>
    <xf numFmtId="0" fontId="14" fillId="34" borderId="0" xfId="0" applyFont="1" applyFill="1" applyBorder="1" applyAlignment="1">
      <alignment horizontal="left" vertical="top"/>
    </xf>
    <xf numFmtId="0" fontId="28" fillId="34" borderId="0" xfId="0" applyFont="1" applyFill="1" applyBorder="1" applyAlignment="1">
      <alignment horizontal="center" vertical="top"/>
    </xf>
    <xf numFmtId="0" fontId="28" fillId="34" borderId="21" xfId="0" applyFont="1" applyFill="1" applyBorder="1" applyAlignment="1">
      <alignment horizontal="center"/>
    </xf>
    <xf numFmtId="3" fontId="17" fillId="34" borderId="10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0" fontId="84" fillId="34" borderId="10" xfId="0" applyFont="1" applyFill="1" applyBorder="1" applyAlignment="1">
      <alignment horizontal="center"/>
    </xf>
    <xf numFmtId="0" fontId="85" fillId="34" borderId="10" xfId="0" applyFont="1" applyFill="1" applyBorder="1" applyAlignment="1">
      <alignment horizontal="right"/>
    </xf>
    <xf numFmtId="0" fontId="85" fillId="34" borderId="10" xfId="0" applyFont="1" applyFill="1" applyBorder="1" applyAlignment="1">
      <alignment horizontal="left"/>
    </xf>
    <xf numFmtId="0" fontId="85" fillId="34" borderId="0" xfId="0" applyFont="1" applyFill="1" applyBorder="1" applyAlignment="1">
      <alignment/>
    </xf>
    <xf numFmtId="0" fontId="85" fillId="34" borderId="0" xfId="0" applyFont="1" applyFill="1" applyAlignment="1">
      <alignment/>
    </xf>
    <xf numFmtId="0" fontId="85" fillId="34" borderId="16" xfId="0" applyFont="1" applyFill="1" applyBorder="1" applyAlignment="1">
      <alignment/>
    </xf>
    <xf numFmtId="0" fontId="85" fillId="34" borderId="16" xfId="0" applyFont="1" applyFill="1" applyBorder="1" applyAlignment="1">
      <alignment horizontal="right"/>
    </xf>
    <xf numFmtId="0" fontId="86" fillId="34" borderId="10" xfId="0" applyFont="1" applyFill="1" applyBorder="1" applyAlignment="1">
      <alignment/>
    </xf>
    <xf numFmtId="0" fontId="28" fillId="33" borderId="16" xfId="0" applyFont="1" applyFill="1" applyBorder="1" applyAlignment="1">
      <alignment/>
    </xf>
    <xf numFmtId="3" fontId="17" fillId="33" borderId="10" xfId="0" applyNumberFormat="1" applyFont="1" applyFill="1" applyBorder="1" applyAlignment="1">
      <alignment horizontal="center"/>
    </xf>
    <xf numFmtId="3" fontId="84" fillId="33" borderId="10" xfId="0" applyNumberFormat="1" applyFont="1" applyFill="1" applyBorder="1" applyAlignment="1">
      <alignment horizontal="center"/>
    </xf>
    <xf numFmtId="0" fontId="84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/>
    </xf>
    <xf numFmtId="0" fontId="84" fillId="33" borderId="10" xfId="0" applyFont="1" applyFill="1" applyBorder="1" applyAlignment="1">
      <alignment horizontal="left"/>
    </xf>
    <xf numFmtId="3" fontId="84" fillId="33" borderId="10" xfId="0" applyNumberFormat="1" applyFont="1" applyFill="1" applyBorder="1" applyAlignment="1">
      <alignment horizontal="right"/>
    </xf>
    <xf numFmtId="0" fontId="84" fillId="33" borderId="10" xfId="0" applyFont="1" applyFill="1" applyBorder="1" applyAlignment="1">
      <alignment horizontal="right"/>
    </xf>
    <xf numFmtId="9" fontId="14" fillId="34" borderId="10" xfId="0" applyNumberFormat="1" applyFont="1" applyFill="1" applyBorder="1" applyAlignment="1">
      <alignment horizontal="center" vertical="center"/>
    </xf>
    <xf numFmtId="3" fontId="28" fillId="34" borderId="10" xfId="0" applyNumberFormat="1" applyFont="1" applyFill="1" applyBorder="1" applyAlignment="1">
      <alignment/>
    </xf>
    <xf numFmtId="0" fontId="28" fillId="33" borderId="18" xfId="0" applyFont="1" applyFill="1" applyBorder="1" applyAlignment="1">
      <alignment/>
    </xf>
    <xf numFmtId="3" fontId="28" fillId="33" borderId="18" xfId="0" applyNumberFormat="1" applyFont="1" applyFill="1" applyBorder="1" applyAlignment="1">
      <alignment/>
    </xf>
    <xf numFmtId="3" fontId="28" fillId="33" borderId="15" xfId="0" applyNumberFormat="1" applyFont="1" applyFill="1" applyBorder="1" applyAlignment="1">
      <alignment/>
    </xf>
    <xf numFmtId="0" fontId="85" fillId="33" borderId="16" xfId="0" applyFont="1" applyFill="1" applyBorder="1" applyAlignment="1">
      <alignment/>
    </xf>
    <xf numFmtId="0" fontId="85" fillId="33" borderId="10" xfId="0" applyFont="1" applyFill="1" applyBorder="1" applyAlignment="1">
      <alignment horizontal="left"/>
    </xf>
    <xf numFmtId="0" fontId="85" fillId="33" borderId="10" xfId="0" applyFont="1" applyFill="1" applyBorder="1" applyAlignment="1">
      <alignment horizontal="right"/>
    </xf>
    <xf numFmtId="0" fontId="80" fillId="34" borderId="0" xfId="0" applyFont="1" applyFill="1" applyBorder="1" applyAlignment="1">
      <alignment/>
    </xf>
    <xf numFmtId="0" fontId="80" fillId="34" borderId="24" xfId="0" applyFont="1" applyFill="1" applyBorder="1" applyAlignment="1">
      <alignment/>
    </xf>
    <xf numFmtId="0" fontId="86" fillId="34" borderId="24" xfId="0" applyFont="1" applyFill="1" applyBorder="1" applyAlignment="1">
      <alignment/>
    </xf>
    <xf numFmtId="0" fontId="28" fillId="34" borderId="0" xfId="0" applyFont="1" applyFill="1" applyBorder="1" applyAlignment="1">
      <alignment horizontal="center" vertical="center"/>
    </xf>
    <xf numFmtId="0" fontId="85" fillId="34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left" vertical="center" wrapText="1"/>
    </xf>
    <xf numFmtId="0" fontId="86" fillId="34" borderId="0" xfId="0" applyFont="1" applyFill="1" applyBorder="1" applyAlignment="1">
      <alignment/>
    </xf>
    <xf numFmtId="0" fontId="31" fillId="0" borderId="24" xfId="0" applyFont="1" applyBorder="1" applyAlignment="1">
      <alignment/>
    </xf>
    <xf numFmtId="0" fontId="86" fillId="34" borderId="2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5" fillId="34" borderId="15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left" vertical="top" wrapText="1"/>
    </xf>
    <xf numFmtId="0" fontId="9" fillId="34" borderId="24" xfId="0" applyFont="1" applyFill="1" applyBorder="1" applyAlignment="1">
      <alignment/>
    </xf>
    <xf numFmtId="0" fontId="86" fillId="41" borderId="25" xfId="0" applyFont="1" applyFill="1" applyBorder="1" applyAlignment="1">
      <alignment horizontal="left" vertical="center"/>
    </xf>
    <xf numFmtId="0" fontId="86" fillId="41" borderId="25" xfId="0" applyFont="1" applyFill="1" applyBorder="1" applyAlignment="1">
      <alignment horizontal="center"/>
    </xf>
    <xf numFmtId="0" fontId="86" fillId="41" borderId="25" xfId="0" applyFont="1" applyFill="1" applyBorder="1" applyAlignment="1">
      <alignment/>
    </xf>
    <xf numFmtId="0" fontId="86" fillId="41" borderId="0" xfId="0" applyFont="1" applyFill="1" applyBorder="1" applyAlignment="1">
      <alignment/>
    </xf>
    <xf numFmtId="0" fontId="86" fillId="41" borderId="24" xfId="0" applyFont="1" applyFill="1" applyBorder="1" applyAlignment="1">
      <alignment/>
    </xf>
    <xf numFmtId="0" fontId="80" fillId="41" borderId="24" xfId="0" applyFont="1" applyFill="1" applyBorder="1" applyAlignment="1">
      <alignment/>
    </xf>
    <xf numFmtId="0" fontId="80" fillId="41" borderId="0" xfId="0" applyFont="1" applyFill="1" applyBorder="1" applyAlignment="1">
      <alignment/>
    </xf>
    <xf numFmtId="0" fontId="86" fillId="8" borderId="24" xfId="0" applyFont="1" applyFill="1" applyBorder="1" applyAlignment="1">
      <alignment/>
    </xf>
    <xf numFmtId="0" fontId="80" fillId="8" borderId="24" xfId="0" applyFont="1" applyFill="1" applyBorder="1" applyAlignment="1">
      <alignment/>
    </xf>
    <xf numFmtId="0" fontId="80" fillId="8" borderId="0" xfId="0" applyFont="1" applyFill="1" applyBorder="1" applyAlignment="1">
      <alignment/>
    </xf>
    <xf numFmtId="0" fontId="9" fillId="8" borderId="0" xfId="0" applyFont="1" applyFill="1" applyBorder="1" applyAlignment="1">
      <alignment/>
    </xf>
    <xf numFmtId="0" fontId="9" fillId="8" borderId="0" xfId="0" applyFont="1" applyFill="1" applyAlignment="1">
      <alignment/>
    </xf>
    <xf numFmtId="0" fontId="9" fillId="8" borderId="24" xfId="0" applyFont="1" applyFill="1" applyBorder="1" applyAlignment="1">
      <alignment/>
    </xf>
    <xf numFmtId="0" fontId="27" fillId="8" borderId="10" xfId="0" applyFont="1" applyFill="1" applyBorder="1" applyAlignment="1">
      <alignment/>
    </xf>
    <xf numFmtId="0" fontId="17" fillId="8" borderId="18" xfId="0" applyFont="1" applyFill="1" applyBorder="1" applyAlignment="1">
      <alignment/>
    </xf>
    <xf numFmtId="0" fontId="17" fillId="8" borderId="10" xfId="0" applyFont="1" applyFill="1" applyBorder="1" applyAlignment="1">
      <alignment horizontal="center"/>
    </xf>
    <xf numFmtId="0" fontId="85" fillId="8" borderId="10" xfId="0" applyFont="1" applyFill="1" applyBorder="1" applyAlignment="1">
      <alignment horizontal="center"/>
    </xf>
    <xf numFmtId="0" fontId="28" fillId="8" borderId="0" xfId="0" applyFont="1" applyFill="1" applyBorder="1" applyAlignment="1">
      <alignment/>
    </xf>
    <xf numFmtId="0" fontId="28" fillId="8" borderId="18" xfId="0" applyFont="1" applyFill="1" applyBorder="1" applyAlignment="1">
      <alignment horizontal="center" vertical="top"/>
    </xf>
    <xf numFmtId="0" fontId="84" fillId="8" borderId="10" xfId="0" applyFont="1" applyFill="1" applyBorder="1" applyAlignment="1">
      <alignment horizontal="right"/>
    </xf>
    <xf numFmtId="0" fontId="84" fillId="8" borderId="19" xfId="0" applyFont="1" applyFill="1" applyBorder="1" applyAlignment="1">
      <alignment horizontal="right"/>
    </xf>
    <xf numFmtId="0" fontId="85" fillId="8" borderId="10" xfId="0" applyFont="1" applyFill="1" applyBorder="1" applyAlignment="1">
      <alignment horizontal="right"/>
    </xf>
    <xf numFmtId="0" fontId="28" fillId="8" borderId="10" xfId="0" applyFont="1" applyFill="1" applyBorder="1" applyAlignment="1">
      <alignment/>
    </xf>
    <xf numFmtId="0" fontId="28" fillId="8" borderId="18" xfId="0" applyFont="1" applyFill="1" applyBorder="1" applyAlignment="1">
      <alignment/>
    </xf>
    <xf numFmtId="3" fontId="84" fillId="8" borderId="10" xfId="0" applyNumberFormat="1" applyFont="1" applyFill="1" applyBorder="1" applyAlignment="1">
      <alignment horizontal="right"/>
    </xf>
    <xf numFmtId="0" fontId="84" fillId="8" borderId="10" xfId="0" applyFont="1" applyFill="1" applyBorder="1" applyAlignment="1">
      <alignment horizontal="left"/>
    </xf>
    <xf numFmtId="0" fontId="28" fillId="8" borderId="19" xfId="0" applyFont="1" applyFill="1" applyBorder="1" applyAlignment="1">
      <alignment/>
    </xf>
    <xf numFmtId="0" fontId="85" fillId="8" borderId="10" xfId="0" applyFont="1" applyFill="1" applyBorder="1" applyAlignment="1">
      <alignment horizontal="left"/>
    </xf>
    <xf numFmtId="0" fontId="84" fillId="8" borderId="19" xfId="0" applyFont="1" applyFill="1" applyBorder="1" applyAlignment="1">
      <alignment horizontal="left"/>
    </xf>
    <xf numFmtId="3" fontId="17" fillId="8" borderId="10" xfId="0" applyNumberFormat="1" applyFont="1" applyFill="1" applyBorder="1" applyAlignment="1">
      <alignment horizontal="center"/>
    </xf>
    <xf numFmtId="0" fontId="86" fillId="34" borderId="10" xfId="0" applyFont="1" applyFill="1" applyBorder="1" applyAlignment="1">
      <alignment horizontal="center"/>
    </xf>
    <xf numFmtId="0" fontId="86" fillId="41" borderId="10" xfId="0" applyFont="1" applyFill="1" applyBorder="1" applyAlignment="1">
      <alignment/>
    </xf>
    <xf numFmtId="0" fontId="86" fillId="41" borderId="10" xfId="0" applyFont="1" applyFill="1" applyBorder="1" applyAlignment="1">
      <alignment horizontal="center"/>
    </xf>
    <xf numFmtId="0" fontId="80" fillId="8" borderId="10" xfId="0" applyFont="1" applyFill="1" applyBorder="1" applyAlignment="1">
      <alignment/>
    </xf>
    <xf numFmtId="0" fontId="80" fillId="34" borderId="10" xfId="0" applyFont="1" applyFill="1" applyBorder="1" applyAlignment="1">
      <alignment/>
    </xf>
    <xf numFmtId="0" fontId="80" fillId="41" borderId="10" xfId="0" applyFont="1" applyFill="1" applyBorder="1" applyAlignment="1">
      <alignment/>
    </xf>
    <xf numFmtId="0" fontId="25" fillId="8" borderId="18" xfId="0" applyFont="1" applyFill="1" applyBorder="1" applyAlignment="1">
      <alignment horizontal="left"/>
    </xf>
    <xf numFmtId="0" fontId="9" fillId="34" borderId="18" xfId="0" applyFont="1" applyFill="1" applyBorder="1" applyAlignment="1">
      <alignment horizontal="justify"/>
    </xf>
    <xf numFmtId="0" fontId="9" fillId="34" borderId="18" xfId="0" applyFont="1" applyFill="1" applyBorder="1" applyAlignment="1">
      <alignment/>
    </xf>
    <xf numFmtId="0" fontId="25" fillId="8" borderId="18" xfId="0" applyFont="1" applyFill="1" applyBorder="1" applyAlignment="1">
      <alignment/>
    </xf>
    <xf numFmtId="0" fontId="17" fillId="34" borderId="18" xfId="0" applyFont="1" applyFill="1" applyBorder="1" applyAlignment="1">
      <alignment horizontal="justify"/>
    </xf>
    <xf numFmtId="0" fontId="25" fillId="8" borderId="18" xfId="0" applyFont="1" applyFill="1" applyBorder="1" applyAlignment="1">
      <alignment horizontal="justify"/>
    </xf>
    <xf numFmtId="0" fontId="25" fillId="34" borderId="18" xfId="0" applyFont="1" applyFill="1" applyBorder="1" applyAlignment="1">
      <alignment horizontal="left" vertical="top"/>
    </xf>
    <xf numFmtId="0" fontId="9" fillId="34" borderId="18" xfId="0" applyFont="1" applyFill="1" applyBorder="1" applyAlignment="1">
      <alignment horizontal="left" vertical="top"/>
    </xf>
    <xf numFmtId="0" fontId="9" fillId="34" borderId="18" xfId="0" applyFont="1" applyFill="1" applyBorder="1" applyAlignment="1">
      <alignment horizontal="left" vertical="top" wrapText="1"/>
    </xf>
    <xf numFmtId="0" fontId="25" fillId="42" borderId="26" xfId="0" applyFont="1" applyFill="1" applyBorder="1" applyAlignment="1">
      <alignment horizontal="left" vertical="top" wrapText="1"/>
    </xf>
    <xf numFmtId="0" fontId="9" fillId="40" borderId="27" xfId="0" applyFont="1" applyFill="1" applyBorder="1" applyAlignment="1">
      <alignment horizontal="left" vertical="top" wrapText="1"/>
    </xf>
    <xf numFmtId="0" fontId="25" fillId="8" borderId="18" xfId="0" applyFont="1" applyFill="1" applyBorder="1" applyAlignment="1">
      <alignment horizontal="left" vertical="top"/>
    </xf>
    <xf numFmtId="0" fontId="25" fillId="8" borderId="18" xfId="0" applyFont="1" applyFill="1" applyBorder="1" applyAlignment="1">
      <alignment horizontal="left" vertical="top" wrapText="1"/>
    </xf>
    <xf numFmtId="0" fontId="25" fillId="8" borderId="18" xfId="0" applyFont="1" applyFill="1" applyBorder="1" applyAlignment="1">
      <alignment vertical="center"/>
    </xf>
    <xf numFmtId="0" fontId="25" fillId="8" borderId="28" xfId="0" applyFont="1" applyFill="1" applyBorder="1" applyAlignment="1">
      <alignment/>
    </xf>
    <xf numFmtId="0" fontId="9" fillId="34" borderId="28" xfId="0" applyFont="1" applyFill="1" applyBorder="1" applyAlignment="1">
      <alignment/>
    </xf>
    <xf numFmtId="0" fontId="80" fillId="34" borderId="10" xfId="0" applyFont="1" applyFill="1" applyBorder="1" applyAlignment="1">
      <alignment horizontal="center"/>
    </xf>
    <xf numFmtId="0" fontId="28" fillId="34" borderId="18" xfId="0" applyFont="1" applyFill="1" applyBorder="1" applyAlignment="1">
      <alignment horizontal="center"/>
    </xf>
    <xf numFmtId="0" fontId="28" fillId="34" borderId="21" xfId="0" applyFont="1" applyFill="1" applyBorder="1" applyAlignment="1">
      <alignment horizontal="center"/>
    </xf>
    <xf numFmtId="0" fontId="28" fillId="34" borderId="19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 vertical="center"/>
    </xf>
    <xf numFmtId="49" fontId="14" fillId="34" borderId="21" xfId="0" applyNumberFormat="1" applyFont="1" applyFill="1" applyBorder="1" applyAlignment="1">
      <alignment horizontal="center"/>
    </xf>
    <xf numFmtId="49" fontId="14" fillId="34" borderId="19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left" vertical="center" indent="1"/>
    </xf>
    <xf numFmtId="0" fontId="25" fillId="34" borderId="18" xfId="0" applyFont="1" applyFill="1" applyBorder="1" applyAlignment="1">
      <alignment horizontal="center" vertical="center"/>
    </xf>
    <xf numFmtId="0" fontId="86" fillId="34" borderId="10" xfId="0" applyFont="1" applyFill="1" applyBorder="1" applyAlignment="1">
      <alignment horizontal="center"/>
    </xf>
    <xf numFmtId="0" fontId="86" fillId="34" borderId="16" xfId="0" applyFont="1" applyFill="1" applyBorder="1" applyAlignment="1">
      <alignment horizontal="center" vertical="top"/>
    </xf>
    <xf numFmtId="0" fontId="86" fillId="34" borderId="22" xfId="0" applyFont="1" applyFill="1" applyBorder="1" applyAlignment="1">
      <alignment horizontal="center" vertical="top"/>
    </xf>
    <xf numFmtId="0" fontId="80" fillId="34" borderId="18" xfId="0" applyFont="1" applyFill="1" applyBorder="1" applyAlignment="1">
      <alignment horizontal="center"/>
    </xf>
    <xf numFmtId="0" fontId="80" fillId="34" borderId="21" xfId="0" applyFont="1" applyFill="1" applyBorder="1" applyAlignment="1">
      <alignment horizontal="center"/>
    </xf>
    <xf numFmtId="0" fontId="80" fillId="34" borderId="19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16" fillId="34" borderId="23" xfId="0" applyFont="1" applyFill="1" applyBorder="1" applyAlignment="1">
      <alignment horizontal="center"/>
    </xf>
    <xf numFmtId="0" fontId="80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8" xfId="0" applyFont="1" applyFill="1" applyBorder="1" applyAlignment="1">
      <alignment horizontal="center" shrinkToFit="1"/>
    </xf>
    <xf numFmtId="0" fontId="16" fillId="34" borderId="21" xfId="0" applyFont="1" applyFill="1" applyBorder="1" applyAlignment="1">
      <alignment horizontal="center" shrinkToFit="1"/>
    </xf>
    <xf numFmtId="0" fontId="16" fillId="34" borderId="19" xfId="0" applyFont="1" applyFill="1" applyBorder="1" applyAlignment="1">
      <alignment horizontal="center" shrinkToFit="1"/>
    </xf>
    <xf numFmtId="0" fontId="16" fillId="34" borderId="18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center"/>
    </xf>
    <xf numFmtId="0" fontId="16" fillId="34" borderId="1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/>
    </xf>
    <xf numFmtId="49" fontId="10" fillId="34" borderId="21" xfId="0" applyNumberFormat="1" applyFont="1" applyFill="1" applyBorder="1" applyAlignment="1">
      <alignment horizontal="center"/>
    </xf>
    <xf numFmtId="49" fontId="10" fillId="34" borderId="19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16" fillId="38" borderId="18" xfId="0" applyFont="1" applyFill="1" applyBorder="1" applyAlignment="1">
      <alignment horizontal="center"/>
    </xf>
    <xf numFmtId="0" fontId="16" fillId="38" borderId="21" xfId="0" applyFont="1" applyFill="1" applyBorder="1" applyAlignment="1">
      <alignment horizontal="center"/>
    </xf>
    <xf numFmtId="0" fontId="16" fillId="38" borderId="19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80" fillId="30" borderId="18" xfId="0" applyFont="1" applyFill="1" applyBorder="1" applyAlignment="1">
      <alignment horizontal="center"/>
    </xf>
    <xf numFmtId="0" fontId="80" fillId="30" borderId="21" xfId="0" applyFont="1" applyFill="1" applyBorder="1" applyAlignment="1">
      <alignment horizontal="center"/>
    </xf>
    <xf numFmtId="0" fontId="80" fillId="30" borderId="19" xfId="0" applyFont="1" applyFill="1" applyBorder="1" applyAlignment="1">
      <alignment horizontal="center"/>
    </xf>
    <xf numFmtId="0" fontId="80" fillId="37" borderId="18" xfId="0" applyFont="1" applyFill="1" applyBorder="1" applyAlignment="1">
      <alignment horizontal="center"/>
    </xf>
    <xf numFmtId="0" fontId="80" fillId="37" borderId="19" xfId="0" applyFont="1" applyFill="1" applyBorder="1" applyAlignment="1">
      <alignment horizontal="center"/>
    </xf>
    <xf numFmtId="0" fontId="16" fillId="37" borderId="15" xfId="0" applyFont="1" applyFill="1" applyBorder="1" applyAlignment="1">
      <alignment horizontal="center"/>
    </xf>
    <xf numFmtId="0" fontId="16" fillId="37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6" fillId="2" borderId="18" xfId="0" applyFont="1" applyFill="1" applyBorder="1" applyAlignment="1">
      <alignment horizontal="center"/>
    </xf>
    <xf numFmtId="0" fontId="76" fillId="2" borderId="1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76" fillId="2" borderId="10" xfId="0" applyFont="1" applyFill="1" applyBorder="1" applyAlignment="1">
      <alignment horizontal="center"/>
    </xf>
    <xf numFmtId="0" fontId="86" fillId="34" borderId="16" xfId="0" applyFont="1" applyFill="1" applyBorder="1" applyAlignment="1">
      <alignment horizontal="center" vertical="center"/>
    </xf>
    <xf numFmtId="0" fontId="86" fillId="34" borderId="22" xfId="0" applyFont="1" applyFill="1" applyBorder="1" applyAlignment="1">
      <alignment horizontal="center" vertical="center"/>
    </xf>
    <xf numFmtId="0" fontId="86" fillId="34" borderId="16" xfId="0" applyFont="1" applyFill="1" applyBorder="1" applyAlignment="1">
      <alignment horizontal="center"/>
    </xf>
    <xf numFmtId="0" fontId="86" fillId="34" borderId="22" xfId="0" applyFont="1" applyFill="1" applyBorder="1" applyAlignment="1">
      <alignment horizontal="center"/>
    </xf>
    <xf numFmtId="0" fontId="86" fillId="34" borderId="11" xfId="0" applyFont="1" applyFill="1" applyBorder="1" applyAlignment="1">
      <alignment horizontal="center"/>
    </xf>
    <xf numFmtId="0" fontId="80" fillId="34" borderId="11" xfId="0" applyFont="1" applyFill="1" applyBorder="1" applyAlignment="1">
      <alignment horizontal="center"/>
    </xf>
    <xf numFmtId="0" fontId="53" fillId="43" borderId="18" xfId="48" applyFont="1" applyFill="1" applyBorder="1" applyAlignment="1">
      <alignment horizontal="left"/>
      <protection/>
    </xf>
    <xf numFmtId="0" fontId="53" fillId="43" borderId="21" xfId="48" applyFont="1" applyFill="1" applyBorder="1" applyAlignment="1">
      <alignment horizontal="left"/>
      <protection/>
    </xf>
    <xf numFmtId="0" fontId="53" fillId="43" borderId="19" xfId="48" applyFont="1" applyFill="1" applyBorder="1" applyAlignment="1">
      <alignment horizontal="left"/>
      <protection/>
    </xf>
    <xf numFmtId="0" fontId="14" fillId="43" borderId="18" xfId="48" applyFont="1" applyFill="1" applyBorder="1" applyAlignment="1">
      <alignment horizontal="center"/>
      <protection/>
    </xf>
    <xf numFmtId="0" fontId="14" fillId="43" borderId="19" xfId="48" applyFont="1" applyFill="1" applyBorder="1" applyAlignment="1">
      <alignment horizontal="center"/>
      <protection/>
    </xf>
    <xf numFmtId="0" fontId="14" fillId="43" borderId="21" xfId="48" applyFont="1" applyFill="1" applyBorder="1" applyAlignment="1">
      <alignment horizontal="center"/>
      <protection/>
    </xf>
    <xf numFmtId="0" fontId="14" fillId="43" borderId="10" xfId="48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87" fillId="34" borderId="18" xfId="48" applyFont="1" applyFill="1" applyBorder="1" applyAlignment="1">
      <alignment horizontal="center"/>
      <protection/>
    </xf>
    <xf numFmtId="0" fontId="87" fillId="34" borderId="19" xfId="48" applyFont="1" applyFill="1" applyBorder="1" applyAlignment="1">
      <alignment horizontal="center"/>
      <protection/>
    </xf>
    <xf numFmtId="0" fontId="87" fillId="34" borderId="10" xfId="48" applyFont="1" applyFill="1" applyBorder="1" applyAlignment="1">
      <alignment horizontal="center" vertical="top" wrapText="1"/>
      <protection/>
    </xf>
    <xf numFmtId="0" fontId="87" fillId="34" borderId="10" xfId="48" applyFont="1" applyFill="1" applyBorder="1" applyAlignment="1">
      <alignment horizontal="center" wrapText="1"/>
      <protection/>
    </xf>
    <xf numFmtId="0" fontId="59" fillId="34" borderId="10" xfId="0" applyFont="1" applyFill="1" applyBorder="1" applyAlignment="1">
      <alignment/>
    </xf>
    <xf numFmtId="0" fontId="87" fillId="34" borderId="10" xfId="48" applyFont="1" applyFill="1" applyBorder="1" applyAlignment="1">
      <alignment horizontal="center"/>
      <protection/>
    </xf>
    <xf numFmtId="0" fontId="88" fillId="34" borderId="10" xfId="0" applyFont="1" applyFill="1" applyBorder="1" applyAlignment="1">
      <alignment horizontal="center"/>
    </xf>
    <xf numFmtId="0" fontId="87" fillId="34" borderId="10" xfId="48" applyFont="1" applyFill="1" applyBorder="1">
      <alignment/>
      <protection/>
    </xf>
    <xf numFmtId="0" fontId="89" fillId="34" borderId="10" xfId="0" applyFont="1" applyFill="1" applyBorder="1" applyAlignment="1">
      <alignment horizontal="center"/>
    </xf>
    <xf numFmtId="0" fontId="59" fillId="34" borderId="0" xfId="0" applyFont="1" applyFill="1" applyAlignment="1">
      <alignment/>
    </xf>
    <xf numFmtId="0" fontId="87" fillId="34" borderId="18" xfId="49" applyFont="1" applyFill="1" applyBorder="1" applyAlignment="1">
      <alignment horizontal="left"/>
      <protection/>
    </xf>
    <xf numFmtId="0" fontId="87" fillId="34" borderId="21" xfId="49" applyFont="1" applyFill="1" applyBorder="1" applyAlignment="1">
      <alignment horizontal="left"/>
      <protection/>
    </xf>
    <xf numFmtId="0" fontId="87" fillId="34" borderId="19" xfId="49" applyFont="1" applyFill="1" applyBorder="1" applyAlignment="1">
      <alignment horizontal="left"/>
      <protection/>
    </xf>
    <xf numFmtId="0" fontId="87" fillId="34" borderId="18" xfId="49" applyFont="1" applyFill="1" applyBorder="1" applyAlignment="1">
      <alignment horizontal="center"/>
      <protection/>
    </xf>
    <xf numFmtId="0" fontId="87" fillId="34" borderId="19" xfId="49" applyFont="1" applyFill="1" applyBorder="1" applyAlignment="1">
      <alignment horizontal="center"/>
      <protection/>
    </xf>
    <xf numFmtId="0" fontId="87" fillId="34" borderId="21" xfId="49" applyFont="1" applyFill="1" applyBorder="1" applyAlignment="1">
      <alignment horizontal="center"/>
      <protection/>
    </xf>
    <xf numFmtId="0" fontId="87" fillId="34" borderId="10" xfId="49" applyFont="1" applyFill="1" applyBorder="1" applyAlignment="1">
      <alignment horizontal="center"/>
      <protection/>
    </xf>
    <xf numFmtId="0" fontId="59" fillId="34" borderId="10" xfId="0" applyFont="1" applyFill="1" applyBorder="1" applyAlignment="1">
      <alignment horizontal="center"/>
    </xf>
    <xf numFmtId="0" fontId="87" fillId="34" borderId="10" xfId="49" applyFont="1" applyFill="1" applyBorder="1" applyAlignment="1">
      <alignment horizontal="center" wrapText="1"/>
      <protection/>
    </xf>
    <xf numFmtId="0" fontId="87" fillId="34" borderId="10" xfId="49" applyFont="1" applyFill="1" applyBorder="1" applyAlignment="1">
      <alignment horizontal="center"/>
      <protection/>
    </xf>
    <xf numFmtId="0" fontId="59" fillId="34" borderId="0" xfId="0" applyFont="1" applyFill="1" applyAlignment="1">
      <alignment horizontal="center"/>
    </xf>
    <xf numFmtId="0" fontId="90" fillId="34" borderId="10" xfId="47" applyFont="1" applyFill="1" applyBorder="1" applyAlignment="1">
      <alignment horizontal="center"/>
      <protection/>
    </xf>
    <xf numFmtId="0" fontId="89" fillId="7" borderId="15" xfId="0" applyFont="1" applyFill="1" applyBorder="1" applyAlignment="1">
      <alignment/>
    </xf>
    <xf numFmtId="0" fontId="91" fillId="7" borderId="29" xfId="0" applyFont="1" applyFill="1" applyBorder="1" applyAlignment="1">
      <alignment/>
    </xf>
    <xf numFmtId="0" fontId="92" fillId="7" borderId="29" xfId="0" applyFont="1" applyFill="1" applyBorder="1" applyAlignment="1">
      <alignment/>
    </xf>
    <xf numFmtId="0" fontId="89" fillId="7" borderId="12" xfId="0" applyFont="1" applyFill="1" applyBorder="1" applyAlignment="1">
      <alignment/>
    </xf>
    <xf numFmtId="0" fontId="89" fillId="7" borderId="0" xfId="0" applyFont="1" applyFill="1" applyBorder="1" applyAlignment="1">
      <alignment/>
    </xf>
    <xf numFmtId="0" fontId="91" fillId="7" borderId="0" xfId="0" applyFont="1" applyFill="1" applyBorder="1" applyAlignment="1">
      <alignment/>
    </xf>
    <xf numFmtId="0" fontId="92" fillId="7" borderId="0" xfId="0" applyFont="1" applyFill="1" applyBorder="1" applyAlignment="1">
      <alignment/>
    </xf>
    <xf numFmtId="0" fontId="91" fillId="7" borderId="20" xfId="0" applyFont="1" applyFill="1" applyBorder="1" applyAlignment="1">
      <alignment/>
    </xf>
    <xf numFmtId="0" fontId="89" fillId="0" borderId="0" xfId="0" applyFont="1" applyAlignment="1">
      <alignment/>
    </xf>
    <xf numFmtId="0" fontId="89" fillId="7" borderId="13" xfId="0" applyFont="1" applyFill="1" applyBorder="1" applyAlignment="1">
      <alignment/>
    </xf>
    <xf numFmtId="0" fontId="89" fillId="7" borderId="11" xfId="0" applyFont="1" applyFill="1" applyBorder="1" applyAlignment="1">
      <alignment/>
    </xf>
    <xf numFmtId="0" fontId="93" fillId="7" borderId="11" xfId="0" applyFont="1" applyFill="1" applyBorder="1" applyAlignment="1">
      <alignment/>
    </xf>
    <xf numFmtId="0" fontId="89" fillId="7" borderId="14" xfId="0" applyFont="1" applyFill="1" applyBorder="1" applyAlignment="1">
      <alignment/>
    </xf>
    <xf numFmtId="0" fontId="87" fillId="34" borderId="18" xfId="48" applyFont="1" applyFill="1" applyBorder="1" applyAlignment="1">
      <alignment horizontal="center"/>
      <protection/>
    </xf>
    <xf numFmtId="0" fontId="87" fillId="34" borderId="19" xfId="48" applyFont="1" applyFill="1" applyBorder="1" applyAlignment="1">
      <alignment horizontal="center"/>
      <protection/>
    </xf>
    <xf numFmtId="0" fontId="87" fillId="34" borderId="18" xfId="48" applyFont="1" applyFill="1" applyBorder="1" applyAlignment="1">
      <alignment horizontal="center" vertical="top" wrapText="1"/>
      <protection/>
    </xf>
    <xf numFmtId="0" fontId="87" fillId="34" borderId="19" xfId="48" applyFont="1" applyFill="1" applyBorder="1" applyAlignment="1">
      <alignment horizontal="center" vertical="top" wrapText="1"/>
      <protection/>
    </xf>
    <xf numFmtId="0" fontId="87" fillId="34" borderId="19" xfId="48" applyFont="1" applyFill="1" applyBorder="1" applyAlignment="1">
      <alignment horizontal="center" vertical="top" wrapText="1"/>
      <protection/>
    </xf>
    <xf numFmtId="0" fontId="87" fillId="34" borderId="22" xfId="49" applyFont="1" applyFill="1" applyBorder="1" applyAlignment="1">
      <alignment horizontal="center"/>
      <protection/>
    </xf>
    <xf numFmtId="0" fontId="80" fillId="0" borderId="0" xfId="0" applyFont="1" applyAlignment="1">
      <alignment horizontal="center"/>
    </xf>
    <xf numFmtId="0" fontId="80" fillId="0" borderId="0" xfId="0" applyFont="1" applyAlignment="1">
      <alignment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/>
    </xf>
    <xf numFmtId="9" fontId="80" fillId="0" borderId="10" xfId="0" applyNumberFormat="1" applyFont="1" applyBorder="1" applyAlignment="1">
      <alignment horizontal="center"/>
    </xf>
    <xf numFmtId="16" fontId="80" fillId="0" borderId="10" xfId="0" applyNumberFormat="1" applyFont="1" applyBorder="1" applyAlignment="1">
      <alignment horizontal="center"/>
    </xf>
    <xf numFmtId="16" fontId="80" fillId="0" borderId="10" xfId="0" applyNumberFormat="1" applyFont="1" applyBorder="1" applyAlignment="1">
      <alignment/>
    </xf>
    <xf numFmtId="0" fontId="80" fillId="0" borderId="16" xfId="0" applyFont="1" applyBorder="1" applyAlignment="1">
      <alignment horizontal="center"/>
    </xf>
    <xf numFmtId="0" fontId="80" fillId="0" borderId="16" xfId="0" applyFont="1" applyBorder="1" applyAlignment="1">
      <alignment/>
    </xf>
    <xf numFmtId="9" fontId="80" fillId="0" borderId="18" xfId="0" applyNumberFormat="1" applyFont="1" applyBorder="1" applyAlignment="1">
      <alignment horizontal="center"/>
    </xf>
    <xf numFmtId="0" fontId="80" fillId="0" borderId="22" xfId="0" applyFont="1" applyBorder="1" applyAlignment="1">
      <alignment horizontal="center"/>
    </xf>
    <xf numFmtId="0" fontId="80" fillId="0" borderId="22" xfId="0" applyFont="1" applyBorder="1" applyAlignment="1">
      <alignment/>
    </xf>
    <xf numFmtId="10" fontId="80" fillId="0" borderId="10" xfId="0" applyNumberFormat="1" applyFont="1" applyFill="1" applyBorder="1" applyAlignment="1">
      <alignment horizontal="center"/>
    </xf>
    <xf numFmtId="0" fontId="80" fillId="0" borderId="10" xfId="0" applyFont="1" applyBorder="1" applyAlignment="1">
      <alignment/>
    </xf>
    <xf numFmtId="0" fontId="94" fillId="34" borderId="0" xfId="0" applyFont="1" applyFill="1" applyAlignment="1">
      <alignment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2 2" xfId="48"/>
    <cellStyle name="ปกติ 3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581025</xdr:colOff>
      <xdr:row>15</xdr:row>
      <xdr:rowOff>133350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10544175" y="37814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600075</xdr:colOff>
      <xdr:row>2</xdr:row>
      <xdr:rowOff>123825</xdr:rowOff>
    </xdr:from>
    <xdr:ext cx="190500" cy="323850"/>
    <xdr:sp>
      <xdr:nvSpPr>
        <xdr:cNvPr id="1" name="TextBox 1"/>
        <xdr:cNvSpPr txBox="1">
          <a:spLocks noChangeArrowheads="1"/>
        </xdr:cNvSpPr>
      </xdr:nvSpPr>
      <xdr:spPr>
        <a:xfrm>
          <a:off x="12534900" y="65722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V44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1" sqref="A11"/>
    </sheetView>
  </sheetViews>
  <sheetFormatPr defaultColWidth="9.140625" defaultRowHeight="12.75"/>
  <cols>
    <col min="1" max="1" width="67.421875" style="408" customWidth="1"/>
    <col min="2" max="2" width="27.140625" style="408" customWidth="1"/>
    <col min="3" max="11" width="9.140625" style="408" customWidth="1"/>
    <col min="12" max="12" width="9.140625" style="431" customWidth="1"/>
    <col min="13" max="26" width="9.140625" style="408" customWidth="1"/>
    <col min="27" max="31" width="0" style="408" hidden="1" customWidth="1"/>
    <col min="32" max="34" width="9.140625" style="408" customWidth="1"/>
    <col min="35" max="36" width="0" style="408" hidden="1" customWidth="1"/>
    <col min="37" max="47" width="9.140625" style="408" customWidth="1"/>
    <col min="48" max="48" width="9.140625" style="431" customWidth="1"/>
    <col min="49" max="16384" width="9.140625" style="408" customWidth="1"/>
  </cols>
  <sheetData>
    <row r="1" spans="1:2" ht="18.75">
      <c r="A1" s="523" t="s">
        <v>140</v>
      </c>
      <c r="B1" s="523"/>
    </row>
    <row r="2" spans="1:48" s="407" customFormat="1" ht="18.75">
      <c r="A2" s="395"/>
      <c r="B2" s="522" t="s">
        <v>1</v>
      </c>
      <c r="C2" s="524" t="s">
        <v>55</v>
      </c>
      <c r="D2" s="524"/>
      <c r="E2" s="524"/>
      <c r="F2" s="525"/>
      <c r="G2" s="518" t="s">
        <v>57</v>
      </c>
      <c r="H2" s="519"/>
      <c r="I2" s="519"/>
      <c r="J2" s="519"/>
      <c r="K2" s="519"/>
      <c r="L2" s="520"/>
      <c r="M2" s="519" t="s">
        <v>58</v>
      </c>
      <c r="N2" s="519"/>
      <c r="O2" s="519"/>
      <c r="P2" s="520"/>
      <c r="Q2" s="424"/>
      <c r="R2" s="519" t="s">
        <v>59</v>
      </c>
      <c r="S2" s="519"/>
      <c r="T2" s="520"/>
      <c r="U2" s="518" t="s">
        <v>60</v>
      </c>
      <c r="V2" s="519"/>
      <c r="W2" s="519"/>
      <c r="X2" s="519"/>
      <c r="Y2" s="519"/>
      <c r="Z2" s="520"/>
      <c r="AA2" s="521" t="s">
        <v>61</v>
      </c>
      <c r="AB2" s="521"/>
      <c r="AC2" s="521"/>
      <c r="AD2" s="521"/>
      <c r="AE2" s="521"/>
      <c r="AF2" s="521"/>
      <c r="AG2" s="521"/>
      <c r="AH2" s="521"/>
      <c r="AI2" s="521" t="s">
        <v>62</v>
      </c>
      <c r="AJ2" s="521"/>
      <c r="AK2" s="521"/>
      <c r="AL2" s="521"/>
      <c r="AM2" s="521"/>
      <c r="AN2" s="521"/>
      <c r="AO2" s="521"/>
      <c r="AP2" s="521"/>
      <c r="AQ2" s="518" t="s">
        <v>63</v>
      </c>
      <c r="AR2" s="519"/>
      <c r="AS2" s="519"/>
      <c r="AT2" s="519"/>
      <c r="AU2" s="519"/>
      <c r="AV2" s="520"/>
    </row>
    <row r="3" spans="1:48" s="407" customFormat="1" ht="18.75">
      <c r="A3" s="395" t="s">
        <v>56</v>
      </c>
      <c r="B3" s="522"/>
      <c r="C3" s="409">
        <v>2556</v>
      </c>
      <c r="D3" s="409">
        <v>2557</v>
      </c>
      <c r="E3" s="435">
        <v>2558</v>
      </c>
      <c r="F3" s="409">
        <v>2559</v>
      </c>
      <c r="G3" s="410">
        <v>2554</v>
      </c>
      <c r="H3" s="410">
        <v>2555</v>
      </c>
      <c r="I3" s="409">
        <v>2556</v>
      </c>
      <c r="J3" s="409">
        <v>2557</v>
      </c>
      <c r="K3" s="432">
        <v>2558</v>
      </c>
      <c r="L3" s="432">
        <v>2559</v>
      </c>
      <c r="M3" s="411">
        <v>2556</v>
      </c>
      <c r="N3" s="439">
        <v>2557</v>
      </c>
      <c r="O3" s="411">
        <v>2558</v>
      </c>
      <c r="P3" s="411">
        <v>2559</v>
      </c>
      <c r="Q3" s="439">
        <v>2556</v>
      </c>
      <c r="R3" s="411">
        <v>2557</v>
      </c>
      <c r="S3" s="411">
        <v>2558</v>
      </c>
      <c r="T3" s="411">
        <v>2559</v>
      </c>
      <c r="U3" s="409">
        <v>2554</v>
      </c>
      <c r="V3" s="409">
        <v>2555</v>
      </c>
      <c r="W3" s="435">
        <v>2556</v>
      </c>
      <c r="X3" s="435">
        <v>2557</v>
      </c>
      <c r="Y3" s="435">
        <v>2558</v>
      </c>
      <c r="Z3" s="409">
        <v>2559</v>
      </c>
      <c r="AA3" s="288">
        <v>2554</v>
      </c>
      <c r="AB3" s="411">
        <v>2555</v>
      </c>
      <c r="AC3" s="409">
        <v>2554</v>
      </c>
      <c r="AD3" s="409">
        <v>2555</v>
      </c>
      <c r="AE3" s="409">
        <v>2556</v>
      </c>
      <c r="AF3" s="409">
        <v>2557</v>
      </c>
      <c r="AG3" s="409">
        <v>2558</v>
      </c>
      <c r="AH3" s="409">
        <v>2559</v>
      </c>
      <c r="AI3" s="288">
        <v>2554</v>
      </c>
      <c r="AJ3" s="411">
        <v>2555</v>
      </c>
      <c r="AK3" s="409">
        <v>2554</v>
      </c>
      <c r="AL3" s="409">
        <v>2555</v>
      </c>
      <c r="AM3" s="409">
        <v>2556</v>
      </c>
      <c r="AN3" s="409">
        <v>2557</v>
      </c>
      <c r="AO3" s="448">
        <v>2558</v>
      </c>
      <c r="AP3" s="409">
        <v>2559</v>
      </c>
      <c r="AQ3" s="409">
        <v>2554</v>
      </c>
      <c r="AR3" s="409">
        <v>2555</v>
      </c>
      <c r="AS3" s="409">
        <v>2556</v>
      </c>
      <c r="AT3" s="409">
        <v>2557</v>
      </c>
      <c r="AU3" s="432">
        <v>2558</v>
      </c>
      <c r="AV3" s="432">
        <v>2559</v>
      </c>
    </row>
    <row r="4" spans="1:48" s="482" customFormat="1" ht="18.75">
      <c r="A4" s="478" t="s">
        <v>144</v>
      </c>
      <c r="B4" s="479" t="s">
        <v>53</v>
      </c>
      <c r="C4" s="480">
        <f>(C5*100000)/C6</f>
        <v>12118.959836516802</v>
      </c>
      <c r="D4" s="480">
        <f>(D5*100000)/D6</f>
        <v>14153.033088968165</v>
      </c>
      <c r="E4" s="480"/>
      <c r="F4" s="480"/>
      <c r="G4" s="480">
        <f aca="true" t="shared" si="0" ref="G4:AT4">(G5*100000)/G6</f>
        <v>8536.298323640096</v>
      </c>
      <c r="H4" s="480">
        <f t="shared" si="0"/>
        <v>7984.697530737914</v>
      </c>
      <c r="I4" s="480">
        <f t="shared" si="0"/>
        <v>7791.982222449266</v>
      </c>
      <c r="J4" s="480">
        <f>(J5*100000)/J6</f>
        <v>7856.240659014397</v>
      </c>
      <c r="K4" s="481">
        <f>(K5*100000)/K6</f>
        <v>7669.994611740432</v>
      </c>
      <c r="L4" s="481"/>
      <c r="M4" s="480">
        <f t="shared" si="0"/>
        <v>1710.851409453252</v>
      </c>
      <c r="N4" s="480"/>
      <c r="O4" s="480">
        <f>(O5*100000)/O6</f>
        <v>984.70795291857</v>
      </c>
      <c r="P4" s="480"/>
      <c r="Q4" s="480"/>
      <c r="R4" s="480">
        <f>(R5*100000)/R6</f>
        <v>538.2153942210135</v>
      </c>
      <c r="S4" s="480">
        <f>(S5*100000)/S6</f>
        <v>538.2153942210135</v>
      </c>
      <c r="T4" s="480"/>
      <c r="U4" s="480">
        <f t="shared" si="0"/>
        <v>8337.324403919276</v>
      </c>
      <c r="V4" s="480">
        <f t="shared" si="0"/>
        <v>8302.044497815843</v>
      </c>
      <c r="W4" s="480" t="e">
        <f t="shared" si="0"/>
        <v>#VALUE!</v>
      </c>
      <c r="X4" s="480"/>
      <c r="Y4" s="480"/>
      <c r="Z4" s="480"/>
      <c r="AA4" s="480" t="e">
        <f t="shared" si="0"/>
        <v>#DIV/0!</v>
      </c>
      <c r="AB4" s="480" t="e">
        <f t="shared" si="0"/>
        <v>#DIV/0!</v>
      </c>
      <c r="AC4" s="480" t="e">
        <f t="shared" si="0"/>
        <v>#DIV/0!</v>
      </c>
      <c r="AD4" s="480" t="e">
        <f t="shared" si="0"/>
        <v>#DIV/0!</v>
      </c>
      <c r="AE4" s="480" t="e">
        <f t="shared" si="0"/>
        <v>#DIV/0!</v>
      </c>
      <c r="AF4" s="481">
        <v>8360.559250291642</v>
      </c>
      <c r="AG4" s="481">
        <v>8360.559250291642</v>
      </c>
      <c r="AH4" s="481"/>
      <c r="AI4" s="480" t="e">
        <f t="shared" si="0"/>
        <v>#DIV/0!</v>
      </c>
      <c r="AJ4" s="480" t="e">
        <f t="shared" si="0"/>
        <v>#DIV/0!</v>
      </c>
      <c r="AK4" s="480" t="e">
        <f t="shared" si="0"/>
        <v>#DIV/0!</v>
      </c>
      <c r="AL4" s="480" t="e">
        <f t="shared" si="0"/>
        <v>#DIV/0!</v>
      </c>
      <c r="AM4" s="480" t="e">
        <f t="shared" si="0"/>
        <v>#DIV/0!</v>
      </c>
      <c r="AN4" s="480" t="e">
        <f>(AN5*100000)/AN6</f>
        <v>#DIV/0!</v>
      </c>
      <c r="AO4" s="481"/>
      <c r="AP4" s="480"/>
      <c r="AQ4" s="480">
        <f t="shared" si="0"/>
        <v>0</v>
      </c>
      <c r="AR4" s="480">
        <f t="shared" si="0"/>
        <v>5945.381309993907</v>
      </c>
      <c r="AS4" s="480">
        <f t="shared" si="0"/>
        <v>8567.905417384007</v>
      </c>
      <c r="AT4" s="480">
        <f t="shared" si="0"/>
        <v>8760.159318601747</v>
      </c>
      <c r="AU4" s="481">
        <f>(AU5*100000)/AU6</f>
        <v>10347.234130798037</v>
      </c>
      <c r="AV4" s="481"/>
    </row>
    <row r="5" spans="1:48" s="407" customFormat="1" ht="18.75">
      <c r="A5" s="397" t="s">
        <v>52</v>
      </c>
      <c r="B5" s="398"/>
      <c r="C5" s="412">
        <v>74189</v>
      </c>
      <c r="D5" s="425">
        <v>88749</v>
      </c>
      <c r="E5" s="436"/>
      <c r="F5" s="425"/>
      <c r="G5" s="413">
        <v>62379</v>
      </c>
      <c r="H5" s="414">
        <v>62448</v>
      </c>
      <c r="I5" s="414">
        <v>61012</v>
      </c>
      <c r="J5" s="414">
        <v>62448</v>
      </c>
      <c r="K5" s="428">
        <v>61636</v>
      </c>
      <c r="L5" s="428"/>
      <c r="M5" s="411">
        <v>23855</v>
      </c>
      <c r="N5" s="439"/>
      <c r="O5" s="411">
        <v>11397</v>
      </c>
      <c r="P5" s="411"/>
      <c r="Q5" s="445"/>
      <c r="R5" s="418">
        <v>5379</v>
      </c>
      <c r="S5" s="418">
        <v>5379</v>
      </c>
      <c r="T5" s="418"/>
      <c r="U5" s="415">
        <v>63018</v>
      </c>
      <c r="V5" s="415">
        <v>62774</v>
      </c>
      <c r="W5" s="440" t="s">
        <v>86</v>
      </c>
      <c r="X5" s="440"/>
      <c r="Y5" s="440"/>
      <c r="Z5" s="416"/>
      <c r="AA5" s="417"/>
      <c r="AB5" s="418"/>
      <c r="AC5" s="414">
        <v>24732</v>
      </c>
      <c r="AD5" s="414">
        <v>27246</v>
      </c>
      <c r="AE5" s="414">
        <v>25220</v>
      </c>
      <c r="AF5" s="428">
        <v>23722</v>
      </c>
      <c r="AG5" s="428">
        <v>24073</v>
      </c>
      <c r="AH5" s="428"/>
      <c r="AI5" s="417"/>
      <c r="AJ5" s="418"/>
      <c r="AK5" s="416"/>
      <c r="AL5" s="416"/>
      <c r="AM5" s="416"/>
      <c r="AN5" s="416"/>
      <c r="AO5" s="449"/>
      <c r="AP5" s="416"/>
      <c r="AQ5" s="419"/>
      <c r="AR5" s="414">
        <v>15026</v>
      </c>
      <c r="AS5" s="414">
        <v>21748</v>
      </c>
      <c r="AT5" s="414">
        <v>22236</v>
      </c>
      <c r="AU5" s="428">
        <v>25946</v>
      </c>
      <c r="AV5" s="428"/>
    </row>
    <row r="6" spans="1:48" s="407" customFormat="1" ht="19.5" customHeight="1">
      <c r="A6" s="326" t="s">
        <v>18</v>
      </c>
      <c r="B6" s="399"/>
      <c r="C6" s="414">
        <v>612173</v>
      </c>
      <c r="D6" s="426">
        <v>627067</v>
      </c>
      <c r="E6" s="437"/>
      <c r="F6" s="426"/>
      <c r="G6" s="413">
        <v>730750</v>
      </c>
      <c r="H6" s="414">
        <v>782096</v>
      </c>
      <c r="I6" s="414">
        <v>783010</v>
      </c>
      <c r="J6" s="414">
        <v>794884</v>
      </c>
      <c r="K6" s="428">
        <v>803599</v>
      </c>
      <c r="L6" s="428"/>
      <c r="M6" s="411">
        <v>1394335</v>
      </c>
      <c r="N6" s="439"/>
      <c r="O6" s="444">
        <v>1157399</v>
      </c>
      <c r="P6" s="444"/>
      <c r="Q6" s="446"/>
      <c r="R6" s="418">
        <v>999414</v>
      </c>
      <c r="S6" s="418">
        <v>999414</v>
      </c>
      <c r="T6" s="418"/>
      <c r="U6" s="415">
        <v>755854</v>
      </c>
      <c r="V6" s="415">
        <v>756127</v>
      </c>
      <c r="W6" s="441">
        <v>758059</v>
      </c>
      <c r="X6" s="441">
        <v>758059</v>
      </c>
      <c r="Y6" s="441"/>
      <c r="Z6" s="415"/>
      <c r="AA6" s="417"/>
      <c r="AB6" s="418"/>
      <c r="AC6" s="416"/>
      <c r="AD6" s="416"/>
      <c r="AE6" s="416"/>
      <c r="AF6" s="429">
        <v>283737</v>
      </c>
      <c r="AG6" s="429">
        <v>283732</v>
      </c>
      <c r="AH6" s="429"/>
      <c r="AI6" s="417"/>
      <c r="AJ6" s="418"/>
      <c r="AK6" s="416"/>
      <c r="AL6" s="416"/>
      <c r="AM6" s="416"/>
      <c r="AN6" s="416"/>
      <c r="AO6" s="449"/>
      <c r="AP6" s="416"/>
      <c r="AQ6" s="413">
        <v>251683</v>
      </c>
      <c r="AR6" s="415">
        <v>252734</v>
      </c>
      <c r="AS6" s="414">
        <v>253831</v>
      </c>
      <c r="AT6" s="414">
        <v>253831</v>
      </c>
      <c r="AU6" s="428">
        <v>250753</v>
      </c>
      <c r="AV6" s="428"/>
    </row>
    <row r="7" spans="1:48" s="482" customFormat="1" ht="20.25" customHeight="1">
      <c r="A7" s="478" t="s">
        <v>143</v>
      </c>
      <c r="B7" s="479" t="s">
        <v>53</v>
      </c>
      <c r="C7" s="480">
        <f aca="true" t="shared" si="1" ref="C7:AT7">(C8*100000)/C9</f>
        <v>76.93903520736785</v>
      </c>
      <c r="D7" s="480">
        <f>(D8*100000)/D9</f>
        <v>77.34420723782307</v>
      </c>
      <c r="E7" s="480"/>
      <c r="F7" s="480"/>
      <c r="G7" s="480">
        <f t="shared" si="1"/>
        <v>71.02292165583304</v>
      </c>
      <c r="H7" s="480">
        <f t="shared" si="1"/>
        <v>51.14461651766535</v>
      </c>
      <c r="I7" s="480">
        <f t="shared" si="1"/>
        <v>52.8728879580082</v>
      </c>
      <c r="J7" s="480">
        <f t="shared" si="1"/>
        <v>47.30249948420147</v>
      </c>
      <c r="K7" s="481">
        <f>(K8*100000)/K9</f>
        <v>41.43857819633922</v>
      </c>
      <c r="L7" s="481"/>
      <c r="M7" s="480">
        <f t="shared" si="1"/>
        <v>1.936406961024431</v>
      </c>
      <c r="N7" s="480"/>
      <c r="O7" s="480">
        <f>(O8*100000)/O9</f>
        <v>8.985665271872534</v>
      </c>
      <c r="P7" s="480"/>
      <c r="Q7" s="480"/>
      <c r="R7" s="480">
        <f>(R8*100000)/R9</f>
        <v>8.605042554937194</v>
      </c>
      <c r="S7" s="480">
        <f>(S8*100000)/S9</f>
        <v>8.605042554937194</v>
      </c>
      <c r="T7" s="480"/>
      <c r="U7" s="480">
        <f t="shared" si="1"/>
        <v>60.19681049514853</v>
      </c>
      <c r="V7" s="480">
        <f t="shared" si="1"/>
        <v>51.97539566765901</v>
      </c>
      <c r="W7" s="480" t="e">
        <f t="shared" si="1"/>
        <v>#VALUE!</v>
      </c>
      <c r="X7" s="480" t="e">
        <f>(X8*100000)/X9</f>
        <v>#VALUE!</v>
      </c>
      <c r="Y7" s="480"/>
      <c r="Z7" s="480"/>
      <c r="AA7" s="480" t="e">
        <f t="shared" si="1"/>
        <v>#DIV/0!</v>
      </c>
      <c r="AB7" s="480" t="e">
        <f t="shared" si="1"/>
        <v>#DIV/0!</v>
      </c>
      <c r="AC7" s="480" t="e">
        <f t="shared" si="1"/>
        <v>#DIV/0!</v>
      </c>
      <c r="AD7" s="480" t="e">
        <f t="shared" si="1"/>
        <v>#DIV/0!</v>
      </c>
      <c r="AE7" s="480" t="e">
        <f t="shared" si="1"/>
        <v>#DIV/0!</v>
      </c>
      <c r="AF7" s="481">
        <v>45.112198972992594</v>
      </c>
      <c r="AG7" s="481">
        <v>45.112198972992594</v>
      </c>
      <c r="AH7" s="481"/>
      <c r="AI7" s="480" t="e">
        <f t="shared" si="1"/>
        <v>#DIV/0!</v>
      </c>
      <c r="AJ7" s="480" t="e">
        <f t="shared" si="1"/>
        <v>#DIV/0!</v>
      </c>
      <c r="AK7" s="480" t="e">
        <f t="shared" si="1"/>
        <v>#DIV/0!</v>
      </c>
      <c r="AL7" s="480" t="e">
        <f t="shared" si="1"/>
        <v>#DIV/0!</v>
      </c>
      <c r="AM7" s="480" t="e">
        <f t="shared" si="1"/>
        <v>#DIV/0!</v>
      </c>
      <c r="AN7" s="480" t="e">
        <f>(AN8*100000)/AN9</f>
        <v>#DIV/0!</v>
      </c>
      <c r="AO7" s="481"/>
      <c r="AP7" s="480"/>
      <c r="AQ7" s="480">
        <f t="shared" si="1"/>
        <v>21.058235955547257</v>
      </c>
      <c r="AR7" s="480">
        <f t="shared" si="1"/>
        <v>20.179318967768484</v>
      </c>
      <c r="AS7" s="480">
        <f t="shared" si="1"/>
        <v>18.91021979190879</v>
      </c>
      <c r="AT7" s="480">
        <f t="shared" si="1"/>
        <v>14.970590668594458</v>
      </c>
      <c r="AU7" s="481">
        <f>(AU8*100000)/AU9</f>
        <v>57.02823096832341</v>
      </c>
      <c r="AV7" s="481"/>
    </row>
    <row r="8" spans="1:48" s="407" customFormat="1" ht="18.75">
      <c r="A8" s="397" t="s">
        <v>34</v>
      </c>
      <c r="B8" s="398"/>
      <c r="C8" s="414">
        <v>471</v>
      </c>
      <c r="D8" s="426">
        <v>485</v>
      </c>
      <c r="E8" s="437"/>
      <c r="F8" s="426"/>
      <c r="G8" s="413">
        <v>519</v>
      </c>
      <c r="H8" s="414">
        <v>400</v>
      </c>
      <c r="I8" s="414">
        <v>414</v>
      </c>
      <c r="J8" s="414">
        <v>376</v>
      </c>
      <c r="K8" s="428">
        <v>333</v>
      </c>
      <c r="L8" s="428"/>
      <c r="M8" s="411">
        <v>27</v>
      </c>
      <c r="N8" s="439"/>
      <c r="O8" s="411">
        <v>104</v>
      </c>
      <c r="P8" s="411"/>
      <c r="Q8" s="445"/>
      <c r="R8" s="418">
        <v>86</v>
      </c>
      <c r="S8" s="418">
        <v>86</v>
      </c>
      <c r="T8" s="418"/>
      <c r="U8" s="414">
        <v>455</v>
      </c>
      <c r="V8" s="414">
        <v>393</v>
      </c>
      <c r="W8" s="440" t="s">
        <v>86</v>
      </c>
      <c r="X8" s="440" t="s">
        <v>86</v>
      </c>
      <c r="Y8" s="440"/>
      <c r="Z8" s="416"/>
      <c r="AA8" s="417"/>
      <c r="AB8" s="418"/>
      <c r="AC8" s="414">
        <v>127</v>
      </c>
      <c r="AD8" s="414">
        <v>174</v>
      </c>
      <c r="AE8" s="414">
        <v>147</v>
      </c>
      <c r="AF8" s="428">
        <v>128</v>
      </c>
      <c r="AG8" s="428">
        <v>128</v>
      </c>
      <c r="AH8" s="428"/>
      <c r="AI8" s="417"/>
      <c r="AJ8" s="418"/>
      <c r="AK8" s="416"/>
      <c r="AL8" s="416"/>
      <c r="AM8" s="416"/>
      <c r="AN8" s="416"/>
      <c r="AO8" s="449"/>
      <c r="AP8" s="416"/>
      <c r="AQ8" s="413">
        <v>53</v>
      </c>
      <c r="AR8" s="414">
        <v>51</v>
      </c>
      <c r="AS8" s="414">
        <v>48</v>
      </c>
      <c r="AT8" s="414">
        <v>38</v>
      </c>
      <c r="AU8" s="428">
        <v>143</v>
      </c>
      <c r="AV8" s="428"/>
    </row>
    <row r="9" spans="1:48" s="407" customFormat="1" ht="18.75">
      <c r="A9" s="326" t="s">
        <v>18</v>
      </c>
      <c r="B9" s="399"/>
      <c r="C9" s="414">
        <v>612173</v>
      </c>
      <c r="D9" s="426">
        <v>627067</v>
      </c>
      <c r="E9" s="437"/>
      <c r="F9" s="426"/>
      <c r="G9" s="413">
        <v>730750</v>
      </c>
      <c r="H9" s="414">
        <v>782096</v>
      </c>
      <c r="I9" s="414">
        <v>783010</v>
      </c>
      <c r="J9" s="414">
        <v>794884</v>
      </c>
      <c r="K9" s="428">
        <v>803599</v>
      </c>
      <c r="L9" s="428"/>
      <c r="M9" s="411">
        <v>1394335</v>
      </c>
      <c r="N9" s="439"/>
      <c r="O9" s="444">
        <v>1157399</v>
      </c>
      <c r="P9" s="444"/>
      <c r="Q9" s="446"/>
      <c r="R9" s="418">
        <v>999414</v>
      </c>
      <c r="S9" s="418">
        <v>999414</v>
      </c>
      <c r="T9" s="418"/>
      <c r="U9" s="415">
        <v>755854</v>
      </c>
      <c r="V9" s="415">
        <v>756127</v>
      </c>
      <c r="W9" s="441">
        <v>758059</v>
      </c>
      <c r="X9" s="441">
        <v>758059</v>
      </c>
      <c r="Y9" s="441"/>
      <c r="Z9" s="415"/>
      <c r="AA9" s="417"/>
      <c r="AB9" s="418"/>
      <c r="AC9" s="416"/>
      <c r="AD9" s="416"/>
      <c r="AE9" s="416"/>
      <c r="AF9" s="429">
        <v>283737</v>
      </c>
      <c r="AG9" s="429">
        <v>283732</v>
      </c>
      <c r="AH9" s="429"/>
      <c r="AI9" s="417"/>
      <c r="AJ9" s="418"/>
      <c r="AK9" s="416"/>
      <c r="AL9" s="416"/>
      <c r="AM9" s="416"/>
      <c r="AN9" s="416"/>
      <c r="AO9" s="449"/>
      <c r="AP9" s="416"/>
      <c r="AQ9" s="413">
        <v>251683</v>
      </c>
      <c r="AR9" s="414">
        <v>252734</v>
      </c>
      <c r="AS9" s="414">
        <v>253831</v>
      </c>
      <c r="AT9" s="414">
        <v>253831</v>
      </c>
      <c r="AU9" s="428">
        <v>250753</v>
      </c>
      <c r="AV9" s="428"/>
    </row>
    <row r="10" spans="1:48" s="482" customFormat="1" ht="18.75">
      <c r="A10" s="478" t="s">
        <v>131</v>
      </c>
      <c r="B10" s="483"/>
      <c r="C10" s="484">
        <v>3730</v>
      </c>
      <c r="D10" s="480">
        <v>7540</v>
      </c>
      <c r="E10" s="480"/>
      <c r="F10" s="480"/>
      <c r="G10" s="485">
        <v>6019</v>
      </c>
      <c r="H10" s="484">
        <v>5844</v>
      </c>
      <c r="I10" s="484">
        <v>5097</v>
      </c>
      <c r="J10" s="484">
        <v>61332</v>
      </c>
      <c r="K10" s="486">
        <v>2131</v>
      </c>
      <c r="L10" s="486"/>
      <c r="M10" s="487">
        <v>598</v>
      </c>
      <c r="N10" s="487"/>
      <c r="O10" s="487">
        <v>2262</v>
      </c>
      <c r="P10" s="487"/>
      <c r="Q10" s="488"/>
      <c r="R10" s="488"/>
      <c r="S10" s="488"/>
      <c r="T10" s="488"/>
      <c r="U10" s="489">
        <v>3761</v>
      </c>
      <c r="V10" s="489">
        <v>5539</v>
      </c>
      <c r="W10" s="490" t="s">
        <v>86</v>
      </c>
      <c r="X10" s="490" t="s">
        <v>86</v>
      </c>
      <c r="Y10" s="490"/>
      <c r="Z10" s="490"/>
      <c r="AA10" s="491"/>
      <c r="AB10" s="488"/>
      <c r="AC10" s="484">
        <v>2770</v>
      </c>
      <c r="AD10" s="484">
        <v>3279</v>
      </c>
      <c r="AE10" s="484">
        <v>2862</v>
      </c>
      <c r="AF10" s="486">
        <v>2193</v>
      </c>
      <c r="AG10" s="486">
        <v>2214</v>
      </c>
      <c r="AH10" s="486"/>
      <c r="AI10" s="491"/>
      <c r="AJ10" s="488"/>
      <c r="AK10" s="490"/>
      <c r="AL10" s="490"/>
      <c r="AM10" s="490"/>
      <c r="AN10" s="490"/>
      <c r="AO10" s="492"/>
      <c r="AP10" s="490"/>
      <c r="AQ10" s="493"/>
      <c r="AR10" s="484">
        <v>15026</v>
      </c>
      <c r="AS10" s="484">
        <v>21748</v>
      </c>
      <c r="AT10" s="484">
        <v>8947</v>
      </c>
      <c r="AU10" s="486">
        <v>2423</v>
      </c>
      <c r="AV10" s="486"/>
    </row>
    <row r="11" spans="1:48" s="482" customFormat="1" ht="20.25" customHeight="1">
      <c r="A11" s="478" t="s">
        <v>142</v>
      </c>
      <c r="B11" s="479" t="s">
        <v>53</v>
      </c>
      <c r="C11" s="480">
        <f aca="true" t="shared" si="2" ref="C11:AT11">(C12*100000)/C13</f>
        <v>3217.881219851251</v>
      </c>
      <c r="D11" s="480">
        <f>(D12*100000)/D13</f>
        <v>3227.4063218125016</v>
      </c>
      <c r="E11" s="480"/>
      <c r="F11" s="480"/>
      <c r="G11" s="480">
        <f t="shared" si="2"/>
        <v>2491.823469038659</v>
      </c>
      <c r="H11" s="480">
        <f t="shared" si="2"/>
        <v>2176.7148789918374</v>
      </c>
      <c r="I11" s="480">
        <f t="shared" si="2"/>
        <v>2441.220418640886</v>
      </c>
      <c r="J11" s="480">
        <f t="shared" si="2"/>
        <v>2498.980983388771</v>
      </c>
      <c r="K11" s="481">
        <f>(K12*100000)/K13</f>
        <v>2896.967268500832</v>
      </c>
      <c r="L11" s="481"/>
      <c r="M11" s="480">
        <f t="shared" si="2"/>
        <v>376.1649818730793</v>
      </c>
      <c r="N11" s="480"/>
      <c r="O11" s="480">
        <f>(O12*100000)/O13</f>
        <v>102.90314748846336</v>
      </c>
      <c r="P11" s="480"/>
      <c r="Q11" s="480"/>
      <c r="R11" s="480">
        <f>(R12*100000)/R13</f>
        <v>538.2153942210135</v>
      </c>
      <c r="S11" s="480">
        <f>(S12*100000)/S13</f>
        <v>538.2153942210135</v>
      </c>
      <c r="T11" s="480"/>
      <c r="U11" s="480">
        <f t="shared" si="2"/>
        <v>2041.2672288563665</v>
      </c>
      <c r="V11" s="480">
        <f t="shared" si="2"/>
        <v>2039.604457981265</v>
      </c>
      <c r="W11" s="480">
        <f t="shared" si="2"/>
        <v>1178.1404877456769</v>
      </c>
      <c r="X11" s="480">
        <f>(X12*100000)/X13</f>
        <v>357.62387888013996</v>
      </c>
      <c r="Y11" s="480"/>
      <c r="Z11" s="480"/>
      <c r="AA11" s="480" t="e">
        <f t="shared" si="2"/>
        <v>#DIV/0!</v>
      </c>
      <c r="AB11" s="480" t="e">
        <f t="shared" si="2"/>
        <v>#DIV/0!</v>
      </c>
      <c r="AC11" s="480" t="e">
        <f t="shared" si="2"/>
        <v>#DIV/0!</v>
      </c>
      <c r="AD11" s="480" t="e">
        <f t="shared" si="2"/>
        <v>#DIV/0!</v>
      </c>
      <c r="AE11" s="480" t="e">
        <f t="shared" si="2"/>
        <v>#DIV/0!</v>
      </c>
      <c r="AF11" s="481">
        <v>1787.218445250355</v>
      </c>
      <c r="AG11" s="481">
        <v>1787.218445250355</v>
      </c>
      <c r="AH11" s="481"/>
      <c r="AI11" s="480">
        <f t="shared" si="2"/>
        <v>1926.7390568170324</v>
      </c>
      <c r="AJ11" s="480">
        <f t="shared" si="2"/>
        <v>1985.9902318037016</v>
      </c>
      <c r="AK11" s="480">
        <f t="shared" si="2"/>
        <v>1926.7390568170324</v>
      </c>
      <c r="AL11" s="480">
        <f t="shared" si="2"/>
        <v>1985.9902318037016</v>
      </c>
      <c r="AM11" s="480">
        <f t="shared" si="2"/>
        <v>2166.2048210720777</v>
      </c>
      <c r="AN11" s="480">
        <f>(AN12*100000)/AN13</f>
        <v>1582.0424914291434</v>
      </c>
      <c r="AO11" s="481"/>
      <c r="AP11" s="480"/>
      <c r="AQ11" s="480">
        <f t="shared" si="2"/>
        <v>475.59827243000126</v>
      </c>
      <c r="AR11" s="480">
        <f t="shared" si="2"/>
        <v>441.9666526862235</v>
      </c>
      <c r="AS11" s="480">
        <f t="shared" si="2"/>
        <v>416.0248354219934</v>
      </c>
      <c r="AT11" s="480">
        <f t="shared" si="2"/>
        <v>438.0867585125536</v>
      </c>
      <c r="AU11" s="481">
        <f>(AU12*100000)/AU13</f>
        <v>1977.2445394471852</v>
      </c>
      <c r="AV11" s="481"/>
    </row>
    <row r="12" spans="1:48" s="407" customFormat="1" ht="18" customHeight="1">
      <c r="A12" s="397" t="s">
        <v>20</v>
      </c>
      <c r="B12" s="400"/>
      <c r="C12" s="414">
        <v>19699</v>
      </c>
      <c r="D12" s="425">
        <v>20238</v>
      </c>
      <c r="E12" s="436"/>
      <c r="F12" s="425"/>
      <c r="G12" s="413">
        <v>18209</v>
      </c>
      <c r="H12" s="414">
        <v>17024</v>
      </c>
      <c r="I12" s="414">
        <v>19115</v>
      </c>
      <c r="J12" s="414">
        <v>19864</v>
      </c>
      <c r="K12" s="428">
        <v>23280</v>
      </c>
      <c r="L12" s="428"/>
      <c r="M12" s="411">
        <v>5245</v>
      </c>
      <c r="N12" s="439"/>
      <c r="O12" s="411">
        <v>1191</v>
      </c>
      <c r="P12" s="411"/>
      <c r="Q12" s="445"/>
      <c r="R12" s="418">
        <v>5379</v>
      </c>
      <c r="S12" s="418">
        <v>5379</v>
      </c>
      <c r="T12" s="418"/>
      <c r="U12" s="415">
        <v>15429</v>
      </c>
      <c r="V12" s="415">
        <v>15422</v>
      </c>
      <c r="W12" s="441">
        <v>8931</v>
      </c>
      <c r="X12" s="441">
        <v>2711</v>
      </c>
      <c r="Y12" s="441"/>
      <c r="Z12" s="415"/>
      <c r="AA12" s="417"/>
      <c r="AB12" s="418"/>
      <c r="AC12" s="414">
        <v>5082</v>
      </c>
      <c r="AD12" s="414">
        <v>5294</v>
      </c>
      <c r="AE12" s="414">
        <v>5077</v>
      </c>
      <c r="AF12" s="428">
        <v>5071</v>
      </c>
      <c r="AG12" s="428">
        <v>5315</v>
      </c>
      <c r="AH12" s="428"/>
      <c r="AI12" s="417">
        <v>4381</v>
      </c>
      <c r="AJ12" s="418">
        <v>4420</v>
      </c>
      <c r="AK12" s="414">
        <v>4381</v>
      </c>
      <c r="AL12" s="414">
        <v>4420</v>
      </c>
      <c r="AM12" s="414">
        <v>4362</v>
      </c>
      <c r="AN12" s="414">
        <v>3161</v>
      </c>
      <c r="AO12" s="450"/>
      <c r="AP12" s="414"/>
      <c r="AQ12" s="413">
        <v>1197</v>
      </c>
      <c r="AR12" s="414">
        <v>1117</v>
      </c>
      <c r="AS12" s="414">
        <v>1056</v>
      </c>
      <c r="AT12" s="414">
        <v>1112</v>
      </c>
      <c r="AU12" s="428">
        <v>4958</v>
      </c>
      <c r="AV12" s="428"/>
    </row>
    <row r="13" spans="1:48" s="407" customFormat="1" ht="18" customHeight="1">
      <c r="A13" s="326" t="s">
        <v>18</v>
      </c>
      <c r="B13" s="398"/>
      <c r="C13" s="414">
        <v>612173</v>
      </c>
      <c r="D13" s="426">
        <v>627067</v>
      </c>
      <c r="E13" s="437"/>
      <c r="F13" s="426"/>
      <c r="G13" s="413">
        <v>730750</v>
      </c>
      <c r="H13" s="414">
        <v>782096</v>
      </c>
      <c r="I13" s="414">
        <v>783010</v>
      </c>
      <c r="J13" s="414">
        <v>794884</v>
      </c>
      <c r="K13" s="428">
        <v>803599</v>
      </c>
      <c r="L13" s="428"/>
      <c r="M13" s="411">
        <v>1394335</v>
      </c>
      <c r="N13" s="439"/>
      <c r="O13" s="444">
        <v>1157399</v>
      </c>
      <c r="P13" s="444"/>
      <c r="Q13" s="446"/>
      <c r="R13" s="418">
        <v>999414</v>
      </c>
      <c r="S13" s="418">
        <v>999414</v>
      </c>
      <c r="T13" s="418"/>
      <c r="U13" s="415">
        <v>755854</v>
      </c>
      <c r="V13" s="415">
        <v>756127</v>
      </c>
      <c r="W13" s="441">
        <v>758059</v>
      </c>
      <c r="X13" s="441">
        <v>758059</v>
      </c>
      <c r="Y13" s="441"/>
      <c r="Z13" s="415"/>
      <c r="AA13" s="417"/>
      <c r="AB13" s="418"/>
      <c r="AC13" s="416"/>
      <c r="AD13" s="416"/>
      <c r="AE13" s="416"/>
      <c r="AF13" s="429">
        <v>283737</v>
      </c>
      <c r="AG13" s="429">
        <v>283732</v>
      </c>
      <c r="AH13" s="429"/>
      <c r="AI13" s="407">
        <v>227379</v>
      </c>
      <c r="AJ13" s="418">
        <v>222559</v>
      </c>
      <c r="AK13" s="414">
        <v>227379</v>
      </c>
      <c r="AL13" s="414">
        <v>222559</v>
      </c>
      <c r="AM13" s="414">
        <v>201366</v>
      </c>
      <c r="AN13" s="414">
        <v>199805</v>
      </c>
      <c r="AO13" s="450"/>
      <c r="AP13" s="414"/>
      <c r="AQ13" s="413">
        <v>251683</v>
      </c>
      <c r="AR13" s="414">
        <v>252734</v>
      </c>
      <c r="AS13" s="414">
        <v>253831</v>
      </c>
      <c r="AT13" s="414">
        <v>253831</v>
      </c>
      <c r="AU13" s="428">
        <v>250753</v>
      </c>
      <c r="AV13" s="428"/>
    </row>
    <row r="14" spans="1:48" s="482" customFormat="1" ht="21.75" customHeight="1">
      <c r="A14" s="478" t="s">
        <v>141</v>
      </c>
      <c r="B14" s="479" t="s">
        <v>53</v>
      </c>
      <c r="C14" s="480">
        <f>(C15*10000)/C16</f>
        <v>3.4630733469133723</v>
      </c>
      <c r="D14" s="480">
        <f>(D15*10000)/D16</f>
        <v>2.998084734167162</v>
      </c>
      <c r="E14" s="480"/>
      <c r="F14" s="480"/>
      <c r="G14" s="480">
        <f aca="true" t="shared" si="3" ref="G14:AT14">(G15*10000)/G16</f>
        <v>4.1601094765651725</v>
      </c>
      <c r="H14" s="480">
        <f t="shared" si="3"/>
        <v>2.0713569689654467</v>
      </c>
      <c r="I14" s="480">
        <f t="shared" si="3"/>
        <v>3.205578472816439</v>
      </c>
      <c r="J14" s="480">
        <f t="shared" si="3"/>
        <v>2.742538533924447</v>
      </c>
      <c r="K14" s="481">
        <f>(K15*10000)/K16</f>
        <v>3.347440701145721</v>
      </c>
      <c r="L14" s="481"/>
      <c r="M14" s="480">
        <f t="shared" si="3"/>
        <v>0.1506094303019002</v>
      </c>
      <c r="N14" s="480"/>
      <c r="O14" s="480">
        <f>(O15*10000)/O16</f>
        <v>0.49248357740070625</v>
      </c>
      <c r="P14" s="480"/>
      <c r="Q14" s="480"/>
      <c r="R14" s="480">
        <f>(R15*10000)/R16</f>
        <v>0.8605042554937193</v>
      </c>
      <c r="S14" s="480">
        <f>(S15*10000)/S16</f>
        <v>0.8605042554937193</v>
      </c>
      <c r="T14" s="480"/>
      <c r="U14" s="480">
        <f t="shared" si="3"/>
        <v>2.725394057582549</v>
      </c>
      <c r="V14" s="480">
        <f t="shared" si="3"/>
        <v>2.5789318461052178</v>
      </c>
      <c r="W14" s="480">
        <f t="shared" si="3"/>
        <v>1.6885229249966032</v>
      </c>
      <c r="X14" s="480">
        <f>(X15*10000)/X16</f>
        <v>0.4880886580068306</v>
      </c>
      <c r="Y14" s="480"/>
      <c r="Z14" s="480"/>
      <c r="AA14" s="480" t="e">
        <f t="shared" si="3"/>
        <v>#DIV/0!</v>
      </c>
      <c r="AB14" s="480" t="e">
        <f t="shared" si="3"/>
        <v>#DIV/0!</v>
      </c>
      <c r="AC14" s="480" t="e">
        <f t="shared" si="3"/>
        <v>#DIV/0!</v>
      </c>
      <c r="AD14" s="480" t="e">
        <f t="shared" si="3"/>
        <v>#DIV/0!</v>
      </c>
      <c r="AE14" s="480" t="e">
        <f t="shared" si="3"/>
        <v>#DIV/0!</v>
      </c>
      <c r="AF14" s="481">
        <v>33.83414922974445</v>
      </c>
      <c r="AG14" s="481">
        <v>33.83414922974445</v>
      </c>
      <c r="AH14" s="481"/>
      <c r="AI14" s="480">
        <f t="shared" si="3"/>
        <v>1.93509514950809</v>
      </c>
      <c r="AJ14" s="480">
        <f t="shared" si="3"/>
        <v>3.190165304481059</v>
      </c>
      <c r="AK14" s="480">
        <f t="shared" si="3"/>
        <v>1.93509514950809</v>
      </c>
      <c r="AL14" s="480">
        <f t="shared" si="3"/>
        <v>3.190165304481059</v>
      </c>
      <c r="AM14" s="480">
        <f t="shared" si="3"/>
        <v>3.128631447215518</v>
      </c>
      <c r="AN14" s="480">
        <f>(AN15*10000)/AN16</f>
        <v>1.7016591176396987</v>
      </c>
      <c r="AO14" s="481"/>
      <c r="AP14" s="480"/>
      <c r="AQ14" s="480">
        <f t="shared" si="3"/>
        <v>2.1058235955547255</v>
      </c>
      <c r="AR14" s="480">
        <f t="shared" si="3"/>
        <v>2.0179318967768483</v>
      </c>
      <c r="AS14" s="480">
        <f t="shared" si="3"/>
        <v>1.8910219791908789</v>
      </c>
      <c r="AT14" s="480">
        <f t="shared" si="3"/>
        <v>1.497059066859446</v>
      </c>
      <c r="AU14" s="481">
        <f>(AU15*10000)/AU16</f>
        <v>1.236276335676941</v>
      </c>
      <c r="AV14" s="481"/>
    </row>
    <row r="15" spans="1:48" s="407" customFormat="1" ht="19.5" customHeight="1">
      <c r="A15" s="397" t="s">
        <v>22</v>
      </c>
      <c r="B15" s="399"/>
      <c r="C15" s="414">
        <v>212</v>
      </c>
      <c r="D15" s="427">
        <v>188</v>
      </c>
      <c r="E15" s="438"/>
      <c r="F15" s="427"/>
      <c r="G15" s="413">
        <v>304</v>
      </c>
      <c r="H15" s="414">
        <v>162</v>
      </c>
      <c r="I15" s="414">
        <v>251</v>
      </c>
      <c r="J15" s="414">
        <v>218</v>
      </c>
      <c r="K15" s="428">
        <v>269</v>
      </c>
      <c r="L15" s="428"/>
      <c r="M15" s="411">
        <v>21</v>
      </c>
      <c r="N15" s="439"/>
      <c r="O15" s="411">
        <v>57</v>
      </c>
      <c r="P15" s="411"/>
      <c r="Q15" s="445"/>
      <c r="R15" s="418">
        <v>86</v>
      </c>
      <c r="S15" s="418">
        <v>86</v>
      </c>
      <c r="T15" s="418"/>
      <c r="U15" s="414">
        <v>206</v>
      </c>
      <c r="V15" s="414">
        <v>195</v>
      </c>
      <c r="W15" s="442">
        <v>128</v>
      </c>
      <c r="X15" s="442">
        <v>37</v>
      </c>
      <c r="Y15" s="442"/>
      <c r="Z15" s="414"/>
      <c r="AA15" s="417"/>
      <c r="AB15" s="418"/>
      <c r="AC15" s="414">
        <v>77</v>
      </c>
      <c r="AD15" s="414">
        <v>83</v>
      </c>
      <c r="AE15" s="414">
        <v>90</v>
      </c>
      <c r="AF15" s="428">
        <v>96</v>
      </c>
      <c r="AG15" s="428">
        <v>93</v>
      </c>
      <c r="AH15" s="428"/>
      <c r="AI15" s="417">
        <v>44</v>
      </c>
      <c r="AJ15" s="418">
        <v>71</v>
      </c>
      <c r="AK15" s="414">
        <v>44</v>
      </c>
      <c r="AL15" s="414">
        <v>71</v>
      </c>
      <c r="AM15" s="414">
        <v>63</v>
      </c>
      <c r="AN15" s="414">
        <v>34</v>
      </c>
      <c r="AO15" s="450"/>
      <c r="AP15" s="414"/>
      <c r="AQ15" s="413">
        <v>53</v>
      </c>
      <c r="AR15" s="414">
        <v>51</v>
      </c>
      <c r="AS15" s="414">
        <v>48</v>
      </c>
      <c r="AT15" s="414">
        <v>38</v>
      </c>
      <c r="AU15" s="428">
        <v>31</v>
      </c>
      <c r="AV15" s="428"/>
    </row>
    <row r="16" spans="1:48" s="407" customFormat="1" ht="20.25" customHeight="1">
      <c r="A16" s="327" t="s">
        <v>18</v>
      </c>
      <c r="B16" s="401"/>
      <c r="C16" s="414">
        <v>612173</v>
      </c>
      <c r="D16" s="426">
        <v>627067</v>
      </c>
      <c r="E16" s="437"/>
      <c r="F16" s="426"/>
      <c r="G16" s="413">
        <v>730750</v>
      </c>
      <c r="H16" s="414">
        <v>782096</v>
      </c>
      <c r="I16" s="414">
        <v>783010</v>
      </c>
      <c r="J16" s="414">
        <v>794884</v>
      </c>
      <c r="K16" s="433">
        <v>803599</v>
      </c>
      <c r="L16" s="433"/>
      <c r="M16" s="409">
        <v>1394335</v>
      </c>
      <c r="N16" s="435"/>
      <c r="O16" s="444">
        <v>1157399</v>
      </c>
      <c r="P16" s="444"/>
      <c r="Q16" s="447"/>
      <c r="R16" s="421">
        <v>999414</v>
      </c>
      <c r="S16" s="421">
        <v>999414</v>
      </c>
      <c r="T16" s="421"/>
      <c r="U16" s="415">
        <v>755854</v>
      </c>
      <c r="V16" s="415">
        <v>756127</v>
      </c>
      <c r="W16" s="441">
        <v>758059</v>
      </c>
      <c r="X16" s="441">
        <v>758059</v>
      </c>
      <c r="Y16" s="441"/>
      <c r="Z16" s="415"/>
      <c r="AA16" s="420"/>
      <c r="AB16" s="421"/>
      <c r="AC16" s="416"/>
      <c r="AD16" s="416"/>
      <c r="AE16" s="416"/>
      <c r="AF16" s="429">
        <v>283737</v>
      </c>
      <c r="AG16" s="429">
        <v>283732</v>
      </c>
      <c r="AH16" s="429"/>
      <c r="AI16" s="407">
        <v>227379</v>
      </c>
      <c r="AJ16" s="421">
        <v>222559</v>
      </c>
      <c r="AK16" s="414">
        <v>227379</v>
      </c>
      <c r="AL16" s="414">
        <v>222559</v>
      </c>
      <c r="AM16" s="414">
        <v>201366</v>
      </c>
      <c r="AN16" s="414">
        <v>199805</v>
      </c>
      <c r="AO16" s="450"/>
      <c r="AP16" s="414"/>
      <c r="AQ16" s="413">
        <v>251683</v>
      </c>
      <c r="AR16" s="414">
        <v>252734</v>
      </c>
      <c r="AS16" s="414">
        <v>253831</v>
      </c>
      <c r="AT16" s="414">
        <v>253831</v>
      </c>
      <c r="AU16" s="428">
        <v>250753</v>
      </c>
      <c r="AV16" s="428"/>
    </row>
    <row r="17" spans="1:48" s="482" customFormat="1" ht="21.75" customHeight="1">
      <c r="A17" s="478" t="s">
        <v>108</v>
      </c>
      <c r="B17" s="479" t="s">
        <v>53</v>
      </c>
      <c r="C17" s="484">
        <v>1380</v>
      </c>
      <c r="D17" s="494">
        <v>2832</v>
      </c>
      <c r="E17" s="494"/>
      <c r="F17" s="494"/>
      <c r="G17" s="485">
        <v>2319</v>
      </c>
      <c r="H17" s="484">
        <v>2055</v>
      </c>
      <c r="I17" s="484">
        <v>2203</v>
      </c>
      <c r="J17" s="484">
        <v>19864</v>
      </c>
      <c r="K17" s="486">
        <v>3051</v>
      </c>
      <c r="L17" s="486"/>
      <c r="M17" s="487"/>
      <c r="N17" s="487"/>
      <c r="O17" s="487">
        <v>1334</v>
      </c>
      <c r="P17" s="487"/>
      <c r="Q17" s="488"/>
      <c r="R17" s="488"/>
      <c r="S17" s="488"/>
      <c r="T17" s="488"/>
      <c r="U17" s="484">
        <v>1913</v>
      </c>
      <c r="V17" s="489">
        <v>1964</v>
      </c>
      <c r="W17" s="484">
        <v>940</v>
      </c>
      <c r="X17" s="484">
        <v>261</v>
      </c>
      <c r="Y17" s="484"/>
      <c r="Z17" s="484"/>
      <c r="AA17" s="491"/>
      <c r="AB17" s="488"/>
      <c r="AC17" s="484">
        <v>917</v>
      </c>
      <c r="AD17" s="484">
        <v>1120</v>
      </c>
      <c r="AE17" s="484">
        <v>975</v>
      </c>
      <c r="AF17" s="486">
        <v>799</v>
      </c>
      <c r="AG17" s="486">
        <v>839</v>
      </c>
      <c r="AH17" s="486"/>
      <c r="AI17" s="491">
        <v>772</v>
      </c>
      <c r="AJ17" s="488">
        <v>724</v>
      </c>
      <c r="AK17" s="484">
        <v>772</v>
      </c>
      <c r="AL17" s="484">
        <v>724</v>
      </c>
      <c r="AM17" s="484">
        <v>714</v>
      </c>
      <c r="AN17" s="484">
        <v>487</v>
      </c>
      <c r="AO17" s="486"/>
      <c r="AP17" s="484"/>
      <c r="AQ17" s="485">
        <v>1197</v>
      </c>
      <c r="AR17" s="484">
        <v>1117</v>
      </c>
      <c r="AS17" s="484">
        <v>1056</v>
      </c>
      <c r="AT17" s="484">
        <v>1112</v>
      </c>
      <c r="AU17" s="486">
        <v>1205</v>
      </c>
      <c r="AV17" s="486"/>
    </row>
    <row r="18" spans="1:48" s="407" customFormat="1" ht="13.5" customHeight="1">
      <c r="A18" s="396"/>
      <c r="B18" s="443"/>
      <c r="C18" s="414"/>
      <c r="D18" s="425"/>
      <c r="E18" s="436"/>
      <c r="F18" s="425"/>
      <c r="G18" s="414"/>
      <c r="H18" s="414"/>
      <c r="I18" s="414"/>
      <c r="J18" s="414"/>
      <c r="K18" s="414"/>
      <c r="L18" s="428"/>
      <c r="M18" s="411"/>
      <c r="N18" s="439"/>
      <c r="O18" s="411"/>
      <c r="P18" s="411"/>
      <c r="Q18" s="439"/>
      <c r="R18" s="411"/>
      <c r="S18" s="411"/>
      <c r="T18" s="411"/>
      <c r="U18" s="414"/>
      <c r="V18" s="415"/>
      <c r="W18" s="442"/>
      <c r="X18" s="442"/>
      <c r="Y18" s="442"/>
      <c r="Z18" s="414"/>
      <c r="AA18" s="411"/>
      <c r="AB18" s="411"/>
      <c r="AC18" s="414"/>
      <c r="AD18" s="414"/>
      <c r="AE18" s="414"/>
      <c r="AF18" s="428"/>
      <c r="AG18" s="428"/>
      <c r="AH18" s="428"/>
      <c r="AI18" s="411"/>
      <c r="AJ18" s="411"/>
      <c r="AK18" s="414"/>
      <c r="AL18" s="414"/>
      <c r="AM18" s="414"/>
      <c r="AN18" s="414"/>
      <c r="AO18" s="450"/>
      <c r="AP18" s="414"/>
      <c r="AQ18" s="414"/>
      <c r="AR18" s="414"/>
      <c r="AS18" s="414"/>
      <c r="AT18" s="414"/>
      <c r="AU18" s="428"/>
      <c r="AV18" s="428"/>
    </row>
    <row r="19" spans="1:48" s="454" customFormat="1" ht="18" customHeight="1">
      <c r="A19" s="456" t="s">
        <v>145</v>
      </c>
      <c r="B19" s="403"/>
      <c r="L19" s="455"/>
      <c r="AF19" s="455"/>
      <c r="AG19" s="455"/>
      <c r="AH19" s="455"/>
      <c r="AV19" s="455"/>
    </row>
    <row r="20" spans="1:48" s="407" customFormat="1" ht="18.75">
      <c r="A20" s="402"/>
      <c r="B20" s="403"/>
      <c r="L20" s="430"/>
      <c r="AF20" s="430"/>
      <c r="AG20" s="430"/>
      <c r="AH20" s="430"/>
      <c r="AV20" s="430"/>
    </row>
    <row r="21" spans="1:48" s="407" customFormat="1" ht="21" customHeight="1">
      <c r="A21" s="405"/>
      <c r="B21" s="403"/>
      <c r="L21" s="430"/>
      <c r="AF21" s="430"/>
      <c r="AG21" s="430"/>
      <c r="AH21" s="430"/>
      <c r="AV21" s="430"/>
    </row>
    <row r="22" spans="1:48" s="407" customFormat="1" ht="18.75">
      <c r="A22" s="405"/>
      <c r="B22" s="403"/>
      <c r="L22" s="430"/>
      <c r="AV22" s="430"/>
    </row>
    <row r="23" spans="1:48" s="407" customFormat="1" ht="18.75">
      <c r="A23" s="405"/>
      <c r="B23" s="403"/>
      <c r="L23" s="430"/>
      <c r="AV23" s="430"/>
    </row>
    <row r="24" spans="1:48" s="407" customFormat="1" ht="21.75" customHeight="1">
      <c r="A24" s="422"/>
      <c r="B24" s="423"/>
      <c r="L24" s="430"/>
      <c r="AV24" s="430"/>
    </row>
    <row r="25" spans="1:48" s="407" customFormat="1" ht="23.25" customHeight="1">
      <c r="A25" s="405"/>
      <c r="B25" s="404"/>
      <c r="L25" s="430"/>
      <c r="AV25" s="430"/>
    </row>
    <row r="26" spans="1:48" s="407" customFormat="1" ht="22.5" customHeight="1">
      <c r="A26" s="405"/>
      <c r="B26" s="404"/>
      <c r="L26" s="430"/>
      <c r="AV26" s="430"/>
    </row>
    <row r="27" spans="1:48" s="407" customFormat="1" ht="18.75">
      <c r="A27" s="422"/>
      <c r="B27" s="423"/>
      <c r="L27" s="430"/>
      <c r="AV27" s="430"/>
    </row>
    <row r="28" spans="1:48" s="407" customFormat="1" ht="18.75">
      <c r="A28" s="405"/>
      <c r="B28" s="423"/>
      <c r="L28" s="430"/>
      <c r="AV28" s="430"/>
    </row>
    <row r="29" spans="1:48" s="407" customFormat="1" ht="18.75">
      <c r="A29" s="405"/>
      <c r="B29" s="423"/>
      <c r="L29" s="430"/>
      <c r="AV29" s="430"/>
    </row>
    <row r="30" spans="1:48" s="407" customFormat="1" ht="18.75">
      <c r="A30" s="405"/>
      <c r="L30" s="430"/>
      <c r="AV30" s="430"/>
    </row>
    <row r="31" spans="1:48" s="407" customFormat="1" ht="18.75">
      <c r="A31" s="406"/>
      <c r="L31" s="430"/>
      <c r="AV31" s="430"/>
    </row>
    <row r="32" spans="1:48" s="407" customFormat="1" ht="21.75" customHeight="1">
      <c r="A32" s="406"/>
      <c r="B32" s="404"/>
      <c r="L32" s="430"/>
      <c r="AV32" s="430"/>
    </row>
    <row r="33" spans="1:48" s="407" customFormat="1" ht="18.75">
      <c r="A33" s="406"/>
      <c r="B33" s="404"/>
      <c r="L33" s="430"/>
      <c r="AV33" s="430"/>
    </row>
    <row r="34" spans="1:48" s="407" customFormat="1" ht="19.5" customHeight="1">
      <c r="A34" s="405"/>
      <c r="L34" s="430"/>
      <c r="AV34" s="430"/>
    </row>
    <row r="35" spans="1:48" s="407" customFormat="1" ht="18.75">
      <c r="A35" s="405"/>
      <c r="L35" s="430"/>
      <c r="AV35" s="430"/>
    </row>
    <row r="36" spans="1:48" s="407" customFormat="1" ht="18.75">
      <c r="A36" s="405"/>
      <c r="L36" s="430"/>
      <c r="AV36" s="430"/>
    </row>
    <row r="37" spans="12:48" s="407" customFormat="1" ht="18.75">
      <c r="L37" s="430"/>
      <c r="AV37" s="430"/>
    </row>
    <row r="38" spans="12:48" s="407" customFormat="1" ht="18.75">
      <c r="L38" s="430"/>
      <c r="AV38" s="430"/>
    </row>
    <row r="39" spans="12:48" s="407" customFormat="1" ht="18.75">
      <c r="L39" s="430"/>
      <c r="AV39" s="430"/>
    </row>
    <row r="40" spans="12:48" s="407" customFormat="1" ht="18.75">
      <c r="L40" s="430"/>
      <c r="AV40" s="430"/>
    </row>
    <row r="41" spans="12:48" s="407" customFormat="1" ht="18.75">
      <c r="L41" s="430"/>
      <c r="AV41" s="430"/>
    </row>
    <row r="42" spans="12:48" s="407" customFormat="1" ht="18.75">
      <c r="L42" s="430"/>
      <c r="AV42" s="430"/>
    </row>
    <row r="43" spans="12:48" s="407" customFormat="1" ht="18.75">
      <c r="L43" s="430"/>
      <c r="AV43" s="430"/>
    </row>
    <row r="44" spans="12:48" s="407" customFormat="1" ht="18.75">
      <c r="L44" s="430"/>
      <c r="AV44" s="430"/>
    </row>
  </sheetData>
  <sheetProtection/>
  <mergeCells count="10">
    <mergeCell ref="G2:L2"/>
    <mergeCell ref="AQ2:AV2"/>
    <mergeCell ref="AI2:AP2"/>
    <mergeCell ref="B2:B3"/>
    <mergeCell ref="A1:B1"/>
    <mergeCell ref="C2:F2"/>
    <mergeCell ref="AA2:AH2"/>
    <mergeCell ref="M2:P2"/>
    <mergeCell ref="R2:T2"/>
    <mergeCell ref="U2:Z2"/>
  </mergeCells>
  <printOptions/>
  <pageMargins left="0.1968503937007874" right="0" top="0.3937007874015748" bottom="0.1968503937007874" header="0.5118110236220472" footer="0.5118110236220472"/>
  <pageSetup cellComments="asDisplayed" horizontalDpi="1200" verticalDpi="12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0"/>
  </sheetPr>
  <dimension ref="A1:W47"/>
  <sheetViews>
    <sheetView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O5" sqref="O5"/>
    </sheetView>
  </sheetViews>
  <sheetFormatPr defaultColWidth="9.140625" defaultRowHeight="12.75"/>
  <cols>
    <col min="1" max="1" width="84.57421875" style="35" customWidth="1"/>
    <col min="2" max="2" width="15.7109375" style="35" customWidth="1"/>
    <col min="3" max="3" width="9.28125" style="35" hidden="1" customWidth="1"/>
    <col min="4" max="5" width="0" style="35" hidden="1" customWidth="1"/>
    <col min="6" max="6" width="12.00390625" style="91" customWidth="1"/>
    <col min="7" max="7" width="10.28125" style="92" customWidth="1"/>
    <col min="8" max="8" width="15.7109375" style="92" bestFit="1" customWidth="1"/>
    <col min="9" max="9" width="14.8515625" style="114" customWidth="1"/>
    <col min="10" max="10" width="10.28125" style="35" customWidth="1"/>
    <col min="11" max="13" width="9.140625" style="35" customWidth="1"/>
    <col min="14" max="16" width="11.57421875" style="35" customWidth="1"/>
    <col min="17" max="17" width="7.8515625" style="35" customWidth="1"/>
    <col min="18" max="18" width="9.140625" style="104" customWidth="1"/>
    <col min="19" max="21" width="9.140625" style="35" customWidth="1"/>
    <col min="22" max="22" width="9.421875" style="104" bestFit="1" customWidth="1"/>
    <col min="23" max="23" width="9.421875" style="35" bestFit="1" customWidth="1"/>
    <col min="24" max="16384" width="9.140625" style="35" customWidth="1"/>
  </cols>
  <sheetData>
    <row r="1" ht="20.25">
      <c r="A1" s="13" t="s">
        <v>64</v>
      </c>
    </row>
    <row r="2" spans="1:23" ht="20.25">
      <c r="A2" s="582" t="s">
        <v>0</v>
      </c>
      <c r="B2" s="583" t="s">
        <v>1</v>
      </c>
      <c r="C2" s="584" t="s">
        <v>55</v>
      </c>
      <c r="D2" s="584"/>
      <c r="E2" s="584"/>
      <c r="F2" s="584"/>
      <c r="G2" s="585" t="s">
        <v>57</v>
      </c>
      <c r="H2" s="585"/>
      <c r="I2" s="115" t="s">
        <v>58</v>
      </c>
      <c r="J2" s="37" t="s">
        <v>59</v>
      </c>
      <c r="K2" s="579" t="s">
        <v>60</v>
      </c>
      <c r="L2" s="579"/>
      <c r="M2" s="579"/>
      <c r="N2" s="579"/>
      <c r="O2" s="576" t="s">
        <v>61</v>
      </c>
      <c r="P2" s="577"/>
      <c r="Q2" s="578"/>
      <c r="R2" s="579" t="s">
        <v>62</v>
      </c>
      <c r="S2" s="579"/>
      <c r="T2" s="579" t="s">
        <v>63</v>
      </c>
      <c r="U2" s="579"/>
      <c r="V2" s="579"/>
      <c r="W2" s="110" t="s">
        <v>82</v>
      </c>
    </row>
    <row r="3" spans="1:22" ht="20.25">
      <c r="A3" s="582"/>
      <c r="B3" s="583"/>
      <c r="C3" s="38">
        <v>2554</v>
      </c>
      <c r="D3" s="39">
        <v>2555</v>
      </c>
      <c r="E3" s="576">
        <v>2556</v>
      </c>
      <c r="F3" s="578"/>
      <c r="G3" s="580"/>
      <c r="H3" s="581"/>
      <c r="I3" s="116" t="s">
        <v>83</v>
      </c>
      <c r="J3" s="38"/>
      <c r="K3" s="38"/>
      <c r="L3" s="39"/>
      <c r="M3" s="576"/>
      <c r="N3" s="578"/>
      <c r="O3" s="121"/>
      <c r="P3" s="121"/>
      <c r="Q3" s="39"/>
      <c r="R3" s="576"/>
      <c r="S3" s="578"/>
      <c r="T3" s="38"/>
      <c r="U3" s="39"/>
      <c r="V3" s="100"/>
    </row>
    <row r="4" spans="1:22" ht="20.25">
      <c r="A4" s="74"/>
      <c r="B4" s="36"/>
      <c r="C4" s="38"/>
      <c r="D4" s="39"/>
      <c r="E4" s="75" t="s">
        <v>74</v>
      </c>
      <c r="F4" s="94" t="s">
        <v>55</v>
      </c>
      <c r="G4" s="93" t="s">
        <v>75</v>
      </c>
      <c r="H4" s="95" t="s">
        <v>57</v>
      </c>
      <c r="I4" s="116"/>
      <c r="J4" s="38"/>
      <c r="K4" s="38"/>
      <c r="L4" s="39"/>
      <c r="M4" s="39" t="s">
        <v>76</v>
      </c>
      <c r="N4" s="76" t="s">
        <v>77</v>
      </c>
      <c r="O4" s="230"/>
      <c r="P4" s="230"/>
      <c r="Q4" s="124"/>
      <c r="R4" s="100" t="s">
        <v>62</v>
      </c>
      <c r="S4" s="35" t="s">
        <v>78</v>
      </c>
      <c r="T4" s="38"/>
      <c r="U4" s="39"/>
      <c r="V4" s="100"/>
    </row>
    <row r="5" spans="1:23" s="59" customFormat="1" ht="21">
      <c r="A5" s="61" t="s">
        <v>71</v>
      </c>
      <c r="B5" s="57" t="s">
        <v>73</v>
      </c>
      <c r="C5" s="58" t="e">
        <f aca="true" t="shared" si="0" ref="C5:U5">C7*100/C8</f>
        <v>#DIV/0!</v>
      </c>
      <c r="D5" s="58" t="e">
        <f t="shared" si="0"/>
        <v>#DIV/0!</v>
      </c>
      <c r="E5" s="58" t="e">
        <f t="shared" si="0"/>
        <v>#DIV/0!</v>
      </c>
      <c r="F5" s="102">
        <f t="shared" si="0"/>
        <v>0.005922416345869114</v>
      </c>
      <c r="G5" s="93">
        <f t="shared" si="0"/>
        <v>21.05263157894737</v>
      </c>
      <c r="H5" s="102">
        <f t="shared" si="0"/>
        <v>0.013764624913971095</v>
      </c>
      <c r="I5" s="117">
        <f t="shared" si="0"/>
        <v>0</v>
      </c>
      <c r="J5" s="58" t="e">
        <f t="shared" si="0"/>
        <v>#DIV/0!</v>
      </c>
      <c r="K5" s="58" t="e">
        <f t="shared" si="0"/>
        <v>#DIV/0!</v>
      </c>
      <c r="L5" s="58" t="e">
        <f t="shared" si="0"/>
        <v>#DIV/0!</v>
      </c>
      <c r="M5" s="58" t="e">
        <f t="shared" si="0"/>
        <v>#DIV/0!</v>
      </c>
      <c r="N5" s="223" t="e">
        <f t="shared" si="0"/>
        <v>#DIV/0!</v>
      </c>
      <c r="O5" s="231" t="e">
        <v>#DIV/0!</v>
      </c>
      <c r="P5" s="231"/>
      <c r="Q5" s="231">
        <v>100</v>
      </c>
      <c r="R5" s="227">
        <f t="shared" si="0"/>
        <v>0.12980198293242012</v>
      </c>
      <c r="S5" s="58" t="e">
        <f t="shared" si="0"/>
        <v>#DIV/0!</v>
      </c>
      <c r="T5" s="58" t="e">
        <f t="shared" si="0"/>
        <v>#DIV/0!</v>
      </c>
      <c r="U5" s="58" t="e">
        <f t="shared" si="0"/>
        <v>#DIV/0!</v>
      </c>
      <c r="V5" s="93">
        <v>0</v>
      </c>
      <c r="W5" s="112">
        <v>4.2405</v>
      </c>
    </row>
    <row r="6" spans="1:23" s="41" customFormat="1" ht="21">
      <c r="A6" s="30" t="s">
        <v>72</v>
      </c>
      <c r="B6" s="42"/>
      <c r="C6" s="43"/>
      <c r="D6" s="39"/>
      <c r="E6" s="39"/>
      <c r="F6" s="94"/>
      <c r="G6" s="93"/>
      <c r="H6" s="93"/>
      <c r="I6" s="118"/>
      <c r="J6" s="39"/>
      <c r="K6" s="39"/>
      <c r="L6" s="39"/>
      <c r="M6" s="39"/>
      <c r="N6" s="224"/>
      <c r="O6" s="129"/>
      <c r="P6" s="129"/>
      <c r="Q6" s="129"/>
      <c r="R6" s="228"/>
      <c r="S6" s="39"/>
      <c r="T6" s="39"/>
      <c r="U6" s="39"/>
      <c r="V6" s="100"/>
      <c r="W6" s="108"/>
    </row>
    <row r="7" spans="1:23" s="41" customFormat="1" ht="19.5" customHeight="1">
      <c r="A7" s="62" t="s">
        <v>2</v>
      </c>
      <c r="B7" s="44"/>
      <c r="C7" s="39"/>
      <c r="D7" s="39"/>
      <c r="E7" s="39"/>
      <c r="F7" s="97">
        <v>1</v>
      </c>
      <c r="G7" s="93">
        <v>4</v>
      </c>
      <c r="H7" s="93">
        <v>2</v>
      </c>
      <c r="I7" s="118">
        <v>0</v>
      </c>
      <c r="J7" s="39"/>
      <c r="K7" s="39"/>
      <c r="L7" s="39"/>
      <c r="M7" s="39"/>
      <c r="N7" s="224"/>
      <c r="O7" s="129"/>
      <c r="P7" s="129" t="s">
        <v>70</v>
      </c>
      <c r="Q7" s="128">
        <v>1</v>
      </c>
      <c r="R7" s="228">
        <v>47</v>
      </c>
      <c r="S7" s="39"/>
      <c r="T7" s="39"/>
      <c r="U7" s="39"/>
      <c r="V7" s="105">
        <v>0</v>
      </c>
      <c r="W7" s="109">
        <v>10.8</v>
      </c>
    </row>
    <row r="8" spans="1:23" s="41" customFormat="1" ht="20.25" customHeight="1">
      <c r="A8" s="63" t="s">
        <v>69</v>
      </c>
      <c r="B8" s="40"/>
      <c r="C8" s="39"/>
      <c r="D8" s="39"/>
      <c r="F8" s="98">
        <v>16885</v>
      </c>
      <c r="G8" s="99">
        <v>19</v>
      </c>
      <c r="H8" s="93">
        <v>14530</v>
      </c>
      <c r="I8" s="118">
        <v>8207</v>
      </c>
      <c r="J8" s="39"/>
      <c r="K8" s="39"/>
      <c r="L8" s="39"/>
      <c r="M8" s="39"/>
      <c r="N8" s="224"/>
      <c r="O8" s="129"/>
      <c r="P8" s="128">
        <v>3</v>
      </c>
      <c r="Q8" s="128">
        <v>1</v>
      </c>
      <c r="R8" s="228">
        <v>36209</v>
      </c>
      <c r="S8" s="39"/>
      <c r="T8" s="39"/>
      <c r="U8" s="39"/>
      <c r="V8" s="105">
        <v>0</v>
      </c>
      <c r="W8" s="109">
        <v>13529</v>
      </c>
    </row>
    <row r="9" spans="1:23" s="59" customFormat="1" ht="21">
      <c r="A9" s="60" t="s">
        <v>7</v>
      </c>
      <c r="B9" s="57" t="s">
        <v>65</v>
      </c>
      <c r="C9" s="58" t="e">
        <f aca="true" t="shared" si="1" ref="C9:U9">C11*100/C13</f>
        <v>#DIV/0!</v>
      </c>
      <c r="D9" s="58" t="e">
        <f t="shared" si="1"/>
        <v>#DIV/0!</v>
      </c>
      <c r="E9" s="58" t="e">
        <f t="shared" si="1"/>
        <v>#DIV/0!</v>
      </c>
      <c r="F9" s="93">
        <f t="shared" si="1"/>
        <v>100</v>
      </c>
      <c r="G9" s="120">
        <f t="shared" si="1"/>
        <v>100</v>
      </c>
      <c r="H9" s="96">
        <f t="shared" si="1"/>
        <v>91.66666666666667</v>
      </c>
      <c r="I9" s="117">
        <f t="shared" si="1"/>
        <v>100</v>
      </c>
      <c r="J9" s="58" t="e">
        <f t="shared" si="1"/>
        <v>#DIV/0!</v>
      </c>
      <c r="K9" s="58" t="e">
        <f t="shared" si="1"/>
        <v>#DIV/0!</v>
      </c>
      <c r="L9" s="58" t="e">
        <f t="shared" si="1"/>
        <v>#DIV/0!</v>
      </c>
      <c r="M9" s="58" t="e">
        <f t="shared" si="1"/>
        <v>#DIV/0!</v>
      </c>
      <c r="N9" s="223" t="e">
        <f t="shared" si="1"/>
        <v>#DIV/0!</v>
      </c>
      <c r="O9" s="231" t="e">
        <v>#DIV/0!</v>
      </c>
      <c r="P9" s="231"/>
      <c r="Q9" s="231">
        <v>100</v>
      </c>
      <c r="R9" s="122">
        <f t="shared" si="1"/>
        <v>100</v>
      </c>
      <c r="S9" s="58" t="e">
        <f t="shared" si="1"/>
        <v>#DIV/0!</v>
      </c>
      <c r="T9" s="58" t="e">
        <f t="shared" si="1"/>
        <v>#DIV/0!</v>
      </c>
      <c r="U9" s="58" t="e">
        <f t="shared" si="1"/>
        <v>#DIV/0!</v>
      </c>
      <c r="V9" s="93">
        <v>0</v>
      </c>
      <c r="W9" s="112">
        <v>78.334</v>
      </c>
    </row>
    <row r="10" spans="1:23" s="41" customFormat="1" ht="29.25" customHeight="1">
      <c r="A10" s="46" t="s">
        <v>8</v>
      </c>
      <c r="B10" s="44"/>
      <c r="C10" s="39"/>
      <c r="D10" s="39"/>
      <c r="E10" s="39"/>
      <c r="F10" s="94"/>
      <c r="G10" s="93"/>
      <c r="H10" s="93"/>
      <c r="I10" s="118"/>
      <c r="J10" s="39"/>
      <c r="K10" s="39"/>
      <c r="L10" s="39"/>
      <c r="M10" s="39"/>
      <c r="N10" s="224"/>
      <c r="O10" s="129"/>
      <c r="P10" s="129"/>
      <c r="Q10" s="129"/>
      <c r="R10" s="228"/>
      <c r="S10" s="39"/>
      <c r="T10" s="39"/>
      <c r="U10" s="39"/>
      <c r="V10" s="100"/>
      <c r="W10" s="108"/>
    </row>
    <row r="11" spans="1:23" s="41" customFormat="1" ht="34.5" customHeight="1">
      <c r="A11" s="47" t="s">
        <v>3</v>
      </c>
      <c r="B11" s="44"/>
      <c r="C11" s="39"/>
      <c r="D11" s="39"/>
      <c r="E11" s="39"/>
      <c r="F11" s="94">
        <v>4</v>
      </c>
      <c r="G11" s="93">
        <v>2</v>
      </c>
      <c r="H11" s="93">
        <v>11</v>
      </c>
      <c r="I11" s="118">
        <v>4</v>
      </c>
      <c r="J11" s="39"/>
      <c r="K11" s="39"/>
      <c r="L11" s="39"/>
      <c r="M11" s="39"/>
      <c r="N11" s="224"/>
      <c r="O11" s="129"/>
      <c r="P11" s="129" t="s">
        <v>70</v>
      </c>
      <c r="Q11" s="128">
        <v>4</v>
      </c>
      <c r="R11" s="228">
        <v>4</v>
      </c>
      <c r="S11" s="39"/>
      <c r="T11" s="39"/>
      <c r="U11" s="39"/>
      <c r="V11" s="105">
        <v>0</v>
      </c>
      <c r="W11" s="109">
        <v>4.2</v>
      </c>
    </row>
    <row r="12" spans="1:23" s="41" customFormat="1" ht="18" customHeight="1">
      <c r="A12" s="47" t="s">
        <v>8</v>
      </c>
      <c r="B12" s="44"/>
      <c r="C12" s="39"/>
      <c r="D12" s="39"/>
      <c r="E12" s="39"/>
      <c r="F12" s="94"/>
      <c r="G12" s="93"/>
      <c r="H12" s="93"/>
      <c r="I12" s="118"/>
      <c r="J12" s="39"/>
      <c r="K12" s="39"/>
      <c r="L12" s="39"/>
      <c r="M12" s="39"/>
      <c r="N12" s="224"/>
      <c r="O12" s="129"/>
      <c r="P12" s="129"/>
      <c r="Q12" s="129"/>
      <c r="R12" s="228"/>
      <c r="S12" s="39"/>
      <c r="T12" s="39"/>
      <c r="U12" s="39"/>
      <c r="V12" s="105"/>
      <c r="W12" s="108"/>
    </row>
    <row r="13" spans="1:23" s="41" customFormat="1" ht="18" customHeight="1">
      <c r="A13" s="47" t="s">
        <v>4</v>
      </c>
      <c r="B13" s="40"/>
      <c r="C13" s="39"/>
      <c r="D13" s="39"/>
      <c r="E13" s="39"/>
      <c r="F13" s="94">
        <v>4</v>
      </c>
      <c r="G13" s="93">
        <v>2</v>
      </c>
      <c r="H13" s="93">
        <v>12</v>
      </c>
      <c r="I13" s="118">
        <v>4</v>
      </c>
      <c r="J13" s="39"/>
      <c r="K13" s="39"/>
      <c r="L13" s="39"/>
      <c r="M13" s="39"/>
      <c r="N13" s="224"/>
      <c r="O13" s="129"/>
      <c r="P13" s="129" t="s">
        <v>70</v>
      </c>
      <c r="Q13" s="128">
        <v>4</v>
      </c>
      <c r="R13" s="228">
        <v>4</v>
      </c>
      <c r="S13" s="39"/>
      <c r="T13" s="39"/>
      <c r="U13" s="39"/>
      <c r="V13" s="105">
        <v>0</v>
      </c>
      <c r="W13" s="109">
        <v>4.4</v>
      </c>
    </row>
    <row r="14" spans="1:23" s="41" customFormat="1" ht="21.75" customHeight="1">
      <c r="A14" s="47" t="s">
        <v>9</v>
      </c>
      <c r="B14" s="42"/>
      <c r="C14" s="39"/>
      <c r="D14" s="39"/>
      <c r="E14" s="39"/>
      <c r="F14" s="94"/>
      <c r="G14" s="93"/>
      <c r="H14" s="93"/>
      <c r="I14" s="118"/>
      <c r="J14" s="39"/>
      <c r="K14" s="39"/>
      <c r="L14" s="39"/>
      <c r="M14" s="39"/>
      <c r="N14" s="224"/>
      <c r="O14" s="129"/>
      <c r="P14" s="129"/>
      <c r="Q14" s="129"/>
      <c r="R14" s="228"/>
      <c r="S14" s="39"/>
      <c r="T14" s="39"/>
      <c r="U14" s="39"/>
      <c r="V14" s="105"/>
      <c r="W14" s="108"/>
    </row>
    <row r="15" spans="1:23" s="59" customFormat="1" ht="42" customHeight="1">
      <c r="A15" s="56" t="s">
        <v>10</v>
      </c>
      <c r="B15" s="57" t="s">
        <v>65</v>
      </c>
      <c r="C15" s="58" t="e">
        <f>C17*100/C19</f>
        <v>#DIV/0!</v>
      </c>
      <c r="D15" s="58" t="e">
        <f>D17*100/D19</f>
        <v>#DIV/0!</v>
      </c>
      <c r="E15" s="58" t="e">
        <f>E17*100/E19</f>
        <v>#DIV/0!</v>
      </c>
      <c r="F15" s="93">
        <f>F17*100/F19</f>
        <v>80</v>
      </c>
      <c r="G15" s="93">
        <f aca="true" t="shared" si="2" ref="G15:L15">G17*100/G19</f>
        <v>50</v>
      </c>
      <c r="H15" s="96">
        <f t="shared" si="2"/>
        <v>90.9090909090909</v>
      </c>
      <c r="I15" s="117">
        <f t="shared" si="2"/>
        <v>100</v>
      </c>
      <c r="J15" s="58" t="e">
        <f t="shared" si="2"/>
        <v>#DIV/0!</v>
      </c>
      <c r="K15" s="58" t="e">
        <f t="shared" si="2"/>
        <v>#DIV/0!</v>
      </c>
      <c r="L15" s="58" t="e">
        <f t="shared" si="2"/>
        <v>#DIV/0!</v>
      </c>
      <c r="M15" s="58" t="e">
        <f aca="true" t="shared" si="3" ref="M15:U15">M18*100/M19</f>
        <v>#DIV/0!</v>
      </c>
      <c r="N15" s="223" t="e">
        <f t="shared" si="3"/>
        <v>#DIV/0!</v>
      </c>
      <c r="O15" s="231" t="e">
        <v>#DIV/0!</v>
      </c>
      <c r="P15" s="231"/>
      <c r="Q15" s="231">
        <v>0</v>
      </c>
      <c r="R15" s="227">
        <f t="shared" si="3"/>
        <v>26.31578947368421</v>
      </c>
      <c r="S15" s="58" t="e">
        <f t="shared" si="3"/>
        <v>#DIV/0!</v>
      </c>
      <c r="T15" s="58" t="e">
        <f t="shared" si="3"/>
        <v>#DIV/0!</v>
      </c>
      <c r="U15" s="58" t="e">
        <f t="shared" si="3"/>
        <v>#DIV/0!</v>
      </c>
      <c r="V15" s="93">
        <f>V18*100/V19</f>
        <v>80</v>
      </c>
      <c r="W15" s="112">
        <v>65.446</v>
      </c>
    </row>
    <row r="16" spans="1:23" s="41" customFormat="1" ht="20.25" customHeight="1">
      <c r="A16" s="48" t="s">
        <v>8</v>
      </c>
      <c r="B16" s="40"/>
      <c r="C16" s="39"/>
      <c r="D16" s="39"/>
      <c r="E16" s="39"/>
      <c r="F16" s="94"/>
      <c r="G16" s="93"/>
      <c r="H16" s="93"/>
      <c r="I16" s="118"/>
      <c r="J16" s="39"/>
      <c r="K16" s="39"/>
      <c r="L16" s="39"/>
      <c r="M16" s="39"/>
      <c r="N16" s="224"/>
      <c r="O16" s="129"/>
      <c r="P16" s="129"/>
      <c r="Q16" s="129"/>
      <c r="R16" s="228"/>
      <c r="S16" s="39"/>
      <c r="T16" s="39"/>
      <c r="U16" s="39"/>
      <c r="V16" s="100"/>
      <c r="W16" s="108"/>
    </row>
    <row r="17" spans="1:23" s="41" customFormat="1" ht="40.5" customHeight="1">
      <c r="A17" s="31" t="s">
        <v>5</v>
      </c>
      <c r="B17" s="44"/>
      <c r="C17" s="39"/>
      <c r="D17" s="39"/>
      <c r="E17" s="39"/>
      <c r="F17" s="94">
        <v>16</v>
      </c>
      <c r="G17" s="93">
        <v>1</v>
      </c>
      <c r="H17" s="93">
        <v>10</v>
      </c>
      <c r="I17" s="118">
        <v>3</v>
      </c>
      <c r="J17" s="39"/>
      <c r="K17" s="39"/>
      <c r="L17" s="39"/>
      <c r="M17" s="39"/>
      <c r="N17" s="224"/>
      <c r="O17" s="129"/>
      <c r="P17" s="129" t="s">
        <v>70</v>
      </c>
      <c r="Q17" s="128">
        <v>18</v>
      </c>
      <c r="R17" s="228"/>
      <c r="S17" s="39"/>
      <c r="T17" s="39"/>
      <c r="U17" s="39"/>
      <c r="V17" s="100"/>
      <c r="W17" s="109">
        <v>9</v>
      </c>
    </row>
    <row r="18" spans="1:23" s="41" customFormat="1" ht="20.25" customHeight="1">
      <c r="A18" s="31" t="s">
        <v>8</v>
      </c>
      <c r="B18" s="44"/>
      <c r="C18" s="39"/>
      <c r="D18" s="39"/>
      <c r="E18" s="39"/>
      <c r="F18" s="94"/>
      <c r="G18" s="93"/>
      <c r="H18" s="93"/>
      <c r="I18" s="118"/>
      <c r="J18" s="39"/>
      <c r="K18" s="39"/>
      <c r="L18" s="39"/>
      <c r="M18" s="39"/>
      <c r="N18" s="224"/>
      <c r="O18" s="129"/>
      <c r="P18" s="129"/>
      <c r="Q18" s="129"/>
      <c r="R18" s="228">
        <v>5</v>
      </c>
      <c r="S18" s="39"/>
      <c r="T18" s="39"/>
      <c r="U18" s="39"/>
      <c r="V18" s="105">
        <v>4</v>
      </c>
      <c r="W18" s="109">
        <v>4.5</v>
      </c>
    </row>
    <row r="19" spans="1:23" s="41" customFormat="1" ht="37.5" customHeight="1">
      <c r="A19" s="31" t="s">
        <v>6</v>
      </c>
      <c r="B19" s="49"/>
      <c r="C19" s="39"/>
      <c r="D19" s="39"/>
      <c r="E19" s="39"/>
      <c r="F19" s="94">
        <v>20</v>
      </c>
      <c r="G19" s="93">
        <v>2</v>
      </c>
      <c r="H19" s="93">
        <v>11</v>
      </c>
      <c r="I19" s="118">
        <v>3</v>
      </c>
      <c r="J19" s="39"/>
      <c r="K19" s="39"/>
      <c r="L19" s="39"/>
      <c r="M19" s="39"/>
      <c r="N19" s="224"/>
      <c r="O19" s="129"/>
      <c r="P19" s="129" t="s">
        <v>70</v>
      </c>
      <c r="Q19" s="128">
        <v>26</v>
      </c>
      <c r="R19" s="228">
        <v>19</v>
      </c>
      <c r="S19" s="39"/>
      <c r="T19" s="39"/>
      <c r="U19" s="39"/>
      <c r="V19" s="105">
        <v>5</v>
      </c>
      <c r="W19" s="109">
        <v>11.4</v>
      </c>
    </row>
    <row r="20" spans="1:23" s="41" customFormat="1" ht="19.5" customHeight="1">
      <c r="A20" s="50" t="s">
        <v>11</v>
      </c>
      <c r="B20" s="42"/>
      <c r="C20" s="39"/>
      <c r="D20" s="39"/>
      <c r="E20" s="39"/>
      <c r="F20" s="94"/>
      <c r="G20" s="93"/>
      <c r="H20" s="93"/>
      <c r="I20" s="118"/>
      <c r="J20" s="39"/>
      <c r="K20" s="39"/>
      <c r="L20" s="39"/>
      <c r="M20" s="39"/>
      <c r="N20" s="224"/>
      <c r="O20" s="129"/>
      <c r="P20" s="129"/>
      <c r="Q20" s="129"/>
      <c r="R20" s="228"/>
      <c r="S20" s="39"/>
      <c r="T20" s="39"/>
      <c r="U20" s="39"/>
      <c r="V20" s="106"/>
      <c r="W20" s="108"/>
    </row>
    <row r="21" spans="1:23" s="41" customFormat="1" ht="21">
      <c r="A21" s="45" t="s">
        <v>12</v>
      </c>
      <c r="B21" s="40" t="s">
        <v>65</v>
      </c>
      <c r="C21" s="39"/>
      <c r="D21" s="39"/>
      <c r="E21" s="39"/>
      <c r="F21" s="94"/>
      <c r="G21" s="93"/>
      <c r="H21" s="93"/>
      <c r="I21" s="118"/>
      <c r="J21" s="39"/>
      <c r="K21" s="39"/>
      <c r="L21" s="39"/>
      <c r="M21" s="39"/>
      <c r="N21" s="224"/>
      <c r="O21" s="129"/>
      <c r="P21" s="129"/>
      <c r="Q21" s="129"/>
      <c r="R21" s="228">
        <v>0</v>
      </c>
      <c r="S21" s="39"/>
      <c r="T21" s="39"/>
      <c r="U21" s="39"/>
      <c r="V21" s="100"/>
      <c r="W21" s="109">
        <v>0</v>
      </c>
    </row>
    <row r="22" spans="1:23" s="41" customFormat="1" ht="21">
      <c r="A22" s="34" t="s">
        <v>40</v>
      </c>
      <c r="B22" s="42"/>
      <c r="C22" s="39"/>
      <c r="D22" s="39"/>
      <c r="E22" s="39"/>
      <c r="F22" s="94"/>
      <c r="G22" s="93"/>
      <c r="H22" s="93"/>
      <c r="I22" s="118"/>
      <c r="J22" s="39"/>
      <c r="K22" s="39"/>
      <c r="L22" s="39"/>
      <c r="M22" s="39"/>
      <c r="N22" s="224"/>
      <c r="O22" s="129"/>
      <c r="P22" s="129"/>
      <c r="Q22" s="129"/>
      <c r="R22" s="228"/>
      <c r="S22" s="39"/>
      <c r="T22" s="39"/>
      <c r="U22" s="39"/>
      <c r="V22" s="100"/>
      <c r="W22" s="108"/>
    </row>
    <row r="23" spans="1:23" s="59" customFormat="1" ht="21">
      <c r="A23" s="60" t="s">
        <v>39</v>
      </c>
      <c r="B23" s="58"/>
      <c r="C23" s="58" t="e">
        <f aca="true" t="shared" si="4" ref="C23:U23">C25*100/C27</f>
        <v>#DIV/0!</v>
      </c>
      <c r="D23" s="58" t="e">
        <f t="shared" si="4"/>
        <v>#DIV/0!</v>
      </c>
      <c r="E23" s="39" t="e">
        <f t="shared" si="4"/>
        <v>#DIV/0!</v>
      </c>
      <c r="F23" s="100">
        <f t="shared" si="4"/>
        <v>80</v>
      </c>
      <c r="G23" s="100" t="e">
        <f t="shared" si="4"/>
        <v>#DIV/0!</v>
      </c>
      <c r="H23" s="101">
        <f t="shared" si="4"/>
        <v>35.82089552238806</v>
      </c>
      <c r="I23" s="118">
        <f t="shared" si="4"/>
        <v>100</v>
      </c>
      <c r="J23" s="39" t="e">
        <f t="shared" si="4"/>
        <v>#DIV/0!</v>
      </c>
      <c r="K23" s="39" t="e">
        <f t="shared" si="4"/>
        <v>#DIV/0!</v>
      </c>
      <c r="L23" s="39" t="e">
        <f t="shared" si="4"/>
        <v>#DIV/0!</v>
      </c>
      <c r="M23" s="39" t="e">
        <f t="shared" si="4"/>
        <v>#DIV/0!</v>
      </c>
      <c r="N23" s="224" t="e">
        <f t="shared" si="4"/>
        <v>#DIV/0!</v>
      </c>
      <c r="O23" s="232" t="e">
        <v>#DIV/0!</v>
      </c>
      <c r="P23" s="129"/>
      <c r="Q23" s="232" t="e">
        <v>#DIV/0!</v>
      </c>
      <c r="R23" s="228" t="e">
        <f t="shared" si="4"/>
        <v>#DIV/0!</v>
      </c>
      <c r="S23" s="39" t="e">
        <f t="shared" si="4"/>
        <v>#DIV/0!</v>
      </c>
      <c r="T23" s="39" t="e">
        <f t="shared" si="4"/>
        <v>#DIV/0!</v>
      </c>
      <c r="U23" s="39" t="e">
        <f t="shared" si="4"/>
        <v>#DIV/0!</v>
      </c>
      <c r="V23" s="100">
        <f>V25*100/V27</f>
        <v>92.3076923076923</v>
      </c>
      <c r="W23" s="112">
        <v>69.376</v>
      </c>
    </row>
    <row r="24" spans="1:23" s="41" customFormat="1" ht="21">
      <c r="A24" s="34" t="s">
        <v>13</v>
      </c>
      <c r="B24" s="49"/>
      <c r="C24" s="39"/>
      <c r="D24" s="39"/>
      <c r="E24" s="39"/>
      <c r="F24" s="94"/>
      <c r="G24" s="93"/>
      <c r="H24" s="93"/>
      <c r="I24" s="118"/>
      <c r="J24" s="39"/>
      <c r="K24" s="39"/>
      <c r="L24" s="39"/>
      <c r="M24" s="39"/>
      <c r="N24" s="224"/>
      <c r="O24" s="129"/>
      <c r="P24" s="129" t="s">
        <v>70</v>
      </c>
      <c r="Q24" s="129" t="s">
        <v>70</v>
      </c>
      <c r="R24" s="228"/>
      <c r="S24" s="39"/>
      <c r="T24" s="39"/>
      <c r="U24" s="39"/>
      <c r="V24" s="100"/>
      <c r="W24" s="108"/>
    </row>
    <row r="25" spans="1:23" s="41" customFormat="1" ht="21">
      <c r="A25" s="51" t="s">
        <v>41</v>
      </c>
      <c r="B25" s="49"/>
      <c r="C25" s="39"/>
      <c r="D25" s="39"/>
      <c r="E25" s="39"/>
      <c r="F25" s="94">
        <v>60</v>
      </c>
      <c r="G25" s="93"/>
      <c r="H25" s="93">
        <v>24</v>
      </c>
      <c r="I25" s="118">
        <v>11</v>
      </c>
      <c r="J25" s="39"/>
      <c r="K25" s="39"/>
      <c r="L25" s="39"/>
      <c r="M25" s="39"/>
      <c r="N25" s="224"/>
      <c r="O25" s="129"/>
      <c r="P25" s="129"/>
      <c r="Q25" s="129"/>
      <c r="R25" s="228"/>
      <c r="S25" s="39"/>
      <c r="T25" s="39"/>
      <c r="U25" s="39"/>
      <c r="V25" s="105">
        <v>24</v>
      </c>
      <c r="W25" s="109">
        <v>36</v>
      </c>
    </row>
    <row r="26" spans="1:23" s="41" customFormat="1" ht="21">
      <c r="A26" s="52" t="s">
        <v>42</v>
      </c>
      <c r="B26" s="49"/>
      <c r="C26" s="39"/>
      <c r="D26" s="39"/>
      <c r="E26" s="39"/>
      <c r="F26" s="94"/>
      <c r="G26" s="93"/>
      <c r="H26" s="93"/>
      <c r="I26" s="118"/>
      <c r="J26" s="39"/>
      <c r="K26" s="39"/>
      <c r="L26" s="39"/>
      <c r="M26" s="39"/>
      <c r="N26" s="224"/>
      <c r="O26" s="129"/>
      <c r="P26" s="129"/>
      <c r="Q26" s="129"/>
      <c r="R26" s="228"/>
      <c r="S26" s="39"/>
      <c r="T26" s="39"/>
      <c r="U26" s="39"/>
      <c r="V26" s="105"/>
      <c r="W26" s="108"/>
    </row>
    <row r="27" spans="1:23" s="41" customFormat="1" ht="40.5">
      <c r="A27" s="6" t="s">
        <v>43</v>
      </c>
      <c r="B27" s="49"/>
      <c r="C27" s="39"/>
      <c r="D27" s="39"/>
      <c r="E27" s="39"/>
      <c r="F27" s="94">
        <v>75</v>
      </c>
      <c r="G27" s="93"/>
      <c r="H27" s="93">
        <v>67</v>
      </c>
      <c r="I27" s="118">
        <v>11</v>
      </c>
      <c r="J27" s="39"/>
      <c r="K27" s="39"/>
      <c r="L27" s="39"/>
      <c r="M27" s="39"/>
      <c r="N27" s="224"/>
      <c r="O27" s="129"/>
      <c r="P27" s="129"/>
      <c r="Q27" s="129"/>
      <c r="R27" s="228"/>
      <c r="S27" s="39"/>
      <c r="T27" s="39"/>
      <c r="U27" s="39"/>
      <c r="V27" s="105">
        <v>26</v>
      </c>
      <c r="W27" s="109">
        <v>56</v>
      </c>
    </row>
    <row r="28" spans="1:23" s="41" customFormat="1" ht="21">
      <c r="A28" s="6" t="s">
        <v>44</v>
      </c>
      <c r="B28" s="44"/>
      <c r="C28" s="39"/>
      <c r="D28" s="39"/>
      <c r="E28" s="39"/>
      <c r="F28" s="94"/>
      <c r="G28" s="93"/>
      <c r="H28" s="93"/>
      <c r="I28" s="118"/>
      <c r="J28" s="39"/>
      <c r="K28" s="39"/>
      <c r="L28" s="39"/>
      <c r="M28" s="39"/>
      <c r="N28" s="224"/>
      <c r="O28" s="129"/>
      <c r="P28" s="129"/>
      <c r="Q28" s="129"/>
      <c r="R28" s="228"/>
      <c r="S28" s="39"/>
      <c r="T28" s="39"/>
      <c r="U28" s="39"/>
      <c r="V28" s="100"/>
      <c r="W28" s="108"/>
    </row>
    <row r="29" spans="1:23" s="41" customFormat="1" ht="21">
      <c r="A29" s="45" t="s">
        <v>45</v>
      </c>
      <c r="B29" s="40" t="s">
        <v>65</v>
      </c>
      <c r="C29" s="39"/>
      <c r="D29" s="39"/>
      <c r="E29" s="39"/>
      <c r="F29" s="94"/>
      <c r="G29" s="93"/>
      <c r="H29" s="93"/>
      <c r="I29" s="118"/>
      <c r="J29" s="39"/>
      <c r="K29" s="39"/>
      <c r="L29" s="39"/>
      <c r="M29" s="39"/>
      <c r="N29" s="224"/>
      <c r="O29" s="129"/>
      <c r="P29" s="129"/>
      <c r="Q29" s="129"/>
      <c r="R29" s="228">
        <v>0</v>
      </c>
      <c r="S29" s="39">
        <v>0</v>
      </c>
      <c r="T29" s="39">
        <v>0</v>
      </c>
      <c r="U29" s="39">
        <v>0</v>
      </c>
      <c r="V29" s="100">
        <v>0</v>
      </c>
      <c r="W29" s="109">
        <v>0</v>
      </c>
    </row>
    <row r="30" spans="1:23" s="41" customFormat="1" ht="21">
      <c r="A30" s="34" t="s">
        <v>48</v>
      </c>
      <c r="B30" s="53"/>
      <c r="C30" s="39"/>
      <c r="D30" s="39"/>
      <c r="E30" s="39"/>
      <c r="F30" s="94"/>
      <c r="G30" s="93"/>
      <c r="H30" s="93"/>
      <c r="I30" s="118"/>
      <c r="J30" s="39"/>
      <c r="K30" s="39"/>
      <c r="L30" s="39"/>
      <c r="M30" s="39"/>
      <c r="N30" s="224"/>
      <c r="O30" s="129"/>
      <c r="P30" s="129" t="s">
        <v>70</v>
      </c>
      <c r="Q30" s="129" t="s">
        <v>70</v>
      </c>
      <c r="R30" s="228"/>
      <c r="S30" s="39"/>
      <c r="T30" s="39"/>
      <c r="U30" s="39"/>
      <c r="V30" s="100"/>
      <c r="W30" s="108"/>
    </row>
    <row r="31" spans="1:23" s="41" customFormat="1" ht="21">
      <c r="A31" s="52" t="s">
        <v>46</v>
      </c>
      <c r="B31" s="44"/>
      <c r="C31" s="39"/>
      <c r="D31" s="39"/>
      <c r="E31" s="39"/>
      <c r="F31" s="94"/>
      <c r="G31" s="93"/>
      <c r="H31" s="93"/>
      <c r="I31" s="118"/>
      <c r="J31" s="39"/>
      <c r="K31" s="39"/>
      <c r="L31" s="39"/>
      <c r="M31" s="39"/>
      <c r="N31" s="224"/>
      <c r="O31" s="129"/>
      <c r="P31" s="129"/>
      <c r="Q31" s="129"/>
      <c r="R31" s="228"/>
      <c r="S31" s="39"/>
      <c r="T31" s="39"/>
      <c r="U31" s="39"/>
      <c r="V31" s="107" t="s">
        <v>80</v>
      </c>
      <c r="W31" s="108"/>
    </row>
    <row r="32" spans="1:23" s="41" customFormat="1" ht="21" customHeight="1">
      <c r="A32" s="6" t="s">
        <v>50</v>
      </c>
      <c r="B32" s="44"/>
      <c r="C32" s="39"/>
      <c r="D32" s="39"/>
      <c r="E32" s="39"/>
      <c r="F32" s="94"/>
      <c r="G32" s="93"/>
      <c r="H32" s="93"/>
      <c r="I32" s="118"/>
      <c r="J32" s="39"/>
      <c r="K32" s="39"/>
      <c r="L32" s="39"/>
      <c r="M32" s="39"/>
      <c r="N32" s="224"/>
      <c r="O32" s="129"/>
      <c r="P32" s="129"/>
      <c r="Q32" s="129"/>
      <c r="R32" s="228"/>
      <c r="S32" s="39"/>
      <c r="T32" s="39"/>
      <c r="U32" s="39"/>
      <c r="V32" s="107" t="s">
        <v>81</v>
      </c>
      <c r="W32" s="108"/>
    </row>
    <row r="33" spans="1:23" s="41" customFormat="1" ht="24" customHeight="1">
      <c r="A33" s="6" t="s">
        <v>47</v>
      </c>
      <c r="B33" s="44"/>
      <c r="C33" s="39"/>
      <c r="D33" s="39"/>
      <c r="E33" s="39"/>
      <c r="F33" s="94"/>
      <c r="G33" s="93"/>
      <c r="H33" s="93"/>
      <c r="I33" s="118"/>
      <c r="J33" s="39"/>
      <c r="K33" s="39"/>
      <c r="L33" s="39"/>
      <c r="M33" s="39"/>
      <c r="N33" s="224"/>
      <c r="O33" s="129"/>
      <c r="P33" s="129"/>
      <c r="Q33" s="129"/>
      <c r="R33" s="228"/>
      <c r="S33" s="39"/>
      <c r="T33" s="39"/>
      <c r="U33" s="39"/>
      <c r="V33" s="100"/>
      <c r="W33" s="108"/>
    </row>
    <row r="34" spans="1:23" s="41" customFormat="1" ht="40.5">
      <c r="A34" s="6" t="s">
        <v>49</v>
      </c>
      <c r="B34" s="37"/>
      <c r="C34" s="39"/>
      <c r="D34" s="39"/>
      <c r="E34" s="39"/>
      <c r="F34" s="94"/>
      <c r="G34" s="93"/>
      <c r="H34" s="93"/>
      <c r="I34" s="118"/>
      <c r="J34" s="39"/>
      <c r="K34" s="39"/>
      <c r="L34" s="39"/>
      <c r="M34" s="39"/>
      <c r="N34" s="224"/>
      <c r="O34" s="129"/>
      <c r="P34" s="129"/>
      <c r="Q34" s="129"/>
      <c r="R34" s="228"/>
      <c r="S34" s="39"/>
      <c r="T34" s="39"/>
      <c r="U34" s="39"/>
      <c r="V34" s="100"/>
      <c r="W34" s="108"/>
    </row>
    <row r="35" spans="1:23" s="69" customFormat="1" ht="40.5">
      <c r="A35" s="66" t="s">
        <v>51</v>
      </c>
      <c r="B35" s="67"/>
      <c r="C35" s="68"/>
      <c r="D35" s="68"/>
      <c r="E35" s="68"/>
      <c r="F35" s="94"/>
      <c r="G35" s="93"/>
      <c r="H35" s="93"/>
      <c r="I35" s="118"/>
      <c r="J35" s="68"/>
      <c r="K35" s="68"/>
      <c r="L35" s="68"/>
      <c r="M35" s="68"/>
      <c r="N35" s="225"/>
      <c r="O35" s="127"/>
      <c r="P35" s="127"/>
      <c r="Q35" s="127"/>
      <c r="R35" s="228"/>
      <c r="S35" s="68"/>
      <c r="T35" s="68"/>
      <c r="U35" s="68"/>
      <c r="V35" s="100"/>
      <c r="W35" s="108"/>
    </row>
    <row r="36" spans="1:23" s="59" customFormat="1" ht="21.75" customHeight="1">
      <c r="A36" s="64" t="s">
        <v>14</v>
      </c>
      <c r="B36" s="65" t="s">
        <v>66</v>
      </c>
      <c r="C36" s="58" t="e">
        <f aca="true" t="shared" si="5" ref="C36:S36">C37*100/C38</f>
        <v>#DIV/0!</v>
      </c>
      <c r="D36" s="58" t="e">
        <f t="shared" si="5"/>
        <v>#DIV/0!</v>
      </c>
      <c r="E36" s="58" t="e">
        <f t="shared" si="5"/>
        <v>#DIV/0!</v>
      </c>
      <c r="F36" s="96">
        <f t="shared" si="5"/>
        <v>5.084745762711864</v>
      </c>
      <c r="G36" s="93" t="e">
        <f t="shared" si="5"/>
        <v>#DIV/0!</v>
      </c>
      <c r="H36" s="96">
        <f t="shared" si="5"/>
        <v>2.4390243902439024</v>
      </c>
      <c r="I36" s="117">
        <f t="shared" si="5"/>
        <v>0</v>
      </c>
      <c r="J36" s="58" t="e">
        <f t="shared" si="5"/>
        <v>#DIV/0!</v>
      </c>
      <c r="K36" s="58" t="e">
        <f t="shared" si="5"/>
        <v>#DIV/0!</v>
      </c>
      <c r="L36" s="58" t="e">
        <f t="shared" si="5"/>
        <v>#DIV/0!</v>
      </c>
      <c r="M36" s="58" t="e">
        <f t="shared" si="5"/>
        <v>#DIV/0!</v>
      </c>
      <c r="N36" s="223" t="e">
        <f t="shared" si="5"/>
        <v>#DIV/0!</v>
      </c>
      <c r="O36" s="231" t="e">
        <v>#DIV/0!</v>
      </c>
      <c r="P36" s="231"/>
      <c r="Q36" s="231" t="e">
        <v>#DIV/0!</v>
      </c>
      <c r="R36" s="122" t="e">
        <f t="shared" si="5"/>
        <v>#DIV/0!</v>
      </c>
      <c r="S36" s="58" t="e">
        <f t="shared" si="5"/>
        <v>#DIV/0!</v>
      </c>
      <c r="T36" s="58" t="e">
        <f>T37*100/T38</f>
        <v>#DIV/0!</v>
      </c>
      <c r="U36" s="58" t="e">
        <f>U37*100/U38</f>
        <v>#DIV/0!</v>
      </c>
      <c r="V36" s="93">
        <f>V37*100/V38</f>
        <v>0</v>
      </c>
      <c r="W36" s="112">
        <v>2.5067</v>
      </c>
    </row>
    <row r="37" spans="1:23" s="41" customFormat="1" ht="23.25" customHeight="1">
      <c r="A37" s="32" t="s">
        <v>28</v>
      </c>
      <c r="B37" s="53"/>
      <c r="C37" s="39"/>
      <c r="D37" s="39"/>
      <c r="E37" s="39"/>
      <c r="F37" s="94">
        <v>6</v>
      </c>
      <c r="G37" s="93"/>
      <c r="H37" s="93">
        <v>1</v>
      </c>
      <c r="I37" s="118">
        <v>0</v>
      </c>
      <c r="J37" s="39"/>
      <c r="K37" s="39"/>
      <c r="L37" s="39"/>
      <c r="M37" s="39"/>
      <c r="N37" s="224"/>
      <c r="O37" s="129"/>
      <c r="P37" s="129" t="s">
        <v>70</v>
      </c>
      <c r="Q37" s="128">
        <v>1</v>
      </c>
      <c r="R37" s="228">
        <v>0</v>
      </c>
      <c r="S37" s="39"/>
      <c r="T37" s="39"/>
      <c r="U37" s="39"/>
      <c r="V37" s="105">
        <v>0</v>
      </c>
      <c r="W37" s="109">
        <v>1.75</v>
      </c>
    </row>
    <row r="38" spans="1:23" s="41" customFormat="1" ht="22.5" customHeight="1">
      <c r="A38" s="33" t="s">
        <v>25</v>
      </c>
      <c r="B38" s="37"/>
      <c r="C38" s="39"/>
      <c r="D38" s="39"/>
      <c r="E38" s="39"/>
      <c r="F38" s="94">
        <v>118</v>
      </c>
      <c r="G38" s="93"/>
      <c r="H38" s="93">
        <v>41</v>
      </c>
      <c r="I38" s="118">
        <v>6</v>
      </c>
      <c r="J38" s="39"/>
      <c r="K38" s="39"/>
      <c r="L38" s="39"/>
      <c r="M38" s="39"/>
      <c r="N38" s="224"/>
      <c r="O38" s="129"/>
      <c r="P38" s="129" t="s">
        <v>70</v>
      </c>
      <c r="Q38" s="129"/>
      <c r="R38" s="228">
        <v>0</v>
      </c>
      <c r="S38" s="39"/>
      <c r="T38" s="39"/>
      <c r="U38" s="39"/>
      <c r="V38" s="105">
        <v>18</v>
      </c>
      <c r="W38" s="109">
        <v>44.25</v>
      </c>
    </row>
    <row r="39" spans="1:23" s="59" customFormat="1" ht="21">
      <c r="A39" s="70" t="s">
        <v>15</v>
      </c>
      <c r="B39" s="71" t="s">
        <v>67</v>
      </c>
      <c r="C39" s="58" t="e">
        <f>C40*100/C41</f>
        <v>#DIV/0!</v>
      </c>
      <c r="D39" s="58" t="e">
        <f>D40*100/D41</f>
        <v>#DIV/0!</v>
      </c>
      <c r="E39" s="58" t="e">
        <f>E40*100/E41</f>
        <v>#DIV/0!</v>
      </c>
      <c r="F39" s="96">
        <f aca="true" t="shared" si="6" ref="F39:S39">F40*100/F41</f>
        <v>37.57225433526011</v>
      </c>
      <c r="G39" s="93" t="e">
        <f t="shared" si="6"/>
        <v>#DIV/0!</v>
      </c>
      <c r="H39" s="96">
        <f t="shared" si="6"/>
        <v>31.932773109243698</v>
      </c>
      <c r="I39" s="117">
        <f t="shared" si="6"/>
        <v>36.666666666666664</v>
      </c>
      <c r="J39" s="58" t="e">
        <f t="shared" si="6"/>
        <v>#DIV/0!</v>
      </c>
      <c r="K39" s="58" t="e">
        <f t="shared" si="6"/>
        <v>#DIV/0!</v>
      </c>
      <c r="L39" s="58" t="e">
        <f t="shared" si="6"/>
        <v>#DIV/0!</v>
      </c>
      <c r="M39" s="58" t="e">
        <f t="shared" si="6"/>
        <v>#DIV/0!</v>
      </c>
      <c r="N39" s="223" t="e">
        <f t="shared" si="6"/>
        <v>#DIV/0!</v>
      </c>
      <c r="O39" s="231" t="e">
        <v>#DIV/0!</v>
      </c>
      <c r="P39" s="231"/>
      <c r="Q39" s="231" t="e">
        <v>#DIV/0!</v>
      </c>
      <c r="R39" s="227">
        <f t="shared" si="6"/>
        <v>51.351351351351354</v>
      </c>
      <c r="S39" s="58" t="e">
        <f t="shared" si="6"/>
        <v>#DIV/0!</v>
      </c>
      <c r="T39" s="58" t="e">
        <f>T40*100/T41</f>
        <v>#DIV/0!</v>
      </c>
      <c r="U39" s="58" t="e">
        <f>U40*100/U41</f>
        <v>#DIV/0!</v>
      </c>
      <c r="V39" s="96">
        <f>V40*100/V41</f>
        <v>18.867924528301888</v>
      </c>
      <c r="W39" s="113">
        <v>34.93</v>
      </c>
    </row>
    <row r="40" spans="1:23" s="41" customFormat="1" ht="40.5">
      <c r="A40" s="6" t="s">
        <v>26</v>
      </c>
      <c r="B40" s="37"/>
      <c r="C40" s="39"/>
      <c r="D40" s="39"/>
      <c r="E40" s="39"/>
      <c r="F40" s="94">
        <v>65</v>
      </c>
      <c r="G40" s="93"/>
      <c r="H40" s="93">
        <v>76</v>
      </c>
      <c r="I40" s="118">
        <v>11</v>
      </c>
      <c r="J40" s="39"/>
      <c r="K40" s="39"/>
      <c r="L40" s="39"/>
      <c r="M40" s="39"/>
      <c r="N40" s="224"/>
      <c r="O40" s="129"/>
      <c r="P40" s="129" t="s">
        <v>70</v>
      </c>
      <c r="Q40" s="128">
        <v>5</v>
      </c>
      <c r="R40" s="228">
        <v>38</v>
      </c>
      <c r="S40" s="39"/>
      <c r="T40" s="39"/>
      <c r="U40" s="39"/>
      <c r="V40" s="105">
        <v>10</v>
      </c>
      <c r="W40" s="109">
        <v>47.25</v>
      </c>
    </row>
    <row r="41" spans="1:23" s="41" customFormat="1" ht="40.5">
      <c r="A41" s="6" t="s">
        <v>27</v>
      </c>
      <c r="B41" s="37"/>
      <c r="C41" s="39"/>
      <c r="D41" s="39"/>
      <c r="E41" s="39"/>
      <c r="F41" s="94">
        <v>173</v>
      </c>
      <c r="G41" s="93"/>
      <c r="H41" s="93">
        <v>238</v>
      </c>
      <c r="I41" s="118">
        <v>30</v>
      </c>
      <c r="J41" s="39"/>
      <c r="K41" s="39"/>
      <c r="L41" s="39"/>
      <c r="M41" s="39"/>
      <c r="N41" s="224"/>
      <c r="O41" s="129"/>
      <c r="P41" s="129" t="s">
        <v>70</v>
      </c>
      <c r="Q41" s="129"/>
      <c r="R41" s="228">
        <v>74</v>
      </c>
      <c r="S41" s="39"/>
      <c r="T41" s="39"/>
      <c r="U41" s="39"/>
      <c r="V41" s="105">
        <v>53</v>
      </c>
      <c r="W41" s="109">
        <v>134.5</v>
      </c>
    </row>
    <row r="42" spans="1:23" s="59" customFormat="1" ht="21">
      <c r="A42" s="72" t="s">
        <v>35</v>
      </c>
      <c r="B42" s="71" t="s">
        <v>66</v>
      </c>
      <c r="C42" s="58" t="e">
        <f aca="true" t="shared" si="7" ref="C42:N42">C43*100/C44</f>
        <v>#DIV/0!</v>
      </c>
      <c r="D42" s="58" t="e">
        <f t="shared" si="7"/>
        <v>#DIV/0!</v>
      </c>
      <c r="E42" s="58" t="e">
        <f t="shared" si="7"/>
        <v>#DIV/0!</v>
      </c>
      <c r="F42" s="96">
        <f t="shared" si="7"/>
        <v>6.116504854368932</v>
      </c>
      <c r="G42" s="93">
        <f t="shared" si="7"/>
        <v>4.8</v>
      </c>
      <c r="H42" s="96">
        <f t="shared" si="7"/>
        <v>8.158995815899582</v>
      </c>
      <c r="I42" s="117">
        <f t="shared" si="7"/>
        <v>7.344632768361582</v>
      </c>
      <c r="J42" s="58" t="e">
        <f t="shared" si="7"/>
        <v>#DIV/0!</v>
      </c>
      <c r="K42" s="58" t="e">
        <f t="shared" si="7"/>
        <v>#DIV/0!</v>
      </c>
      <c r="L42" s="58" t="e">
        <f t="shared" si="7"/>
        <v>#DIV/0!</v>
      </c>
      <c r="M42" s="58" t="e">
        <f t="shared" si="7"/>
        <v>#DIV/0!</v>
      </c>
      <c r="N42" s="223" t="e">
        <f t="shared" si="7"/>
        <v>#DIV/0!</v>
      </c>
      <c r="O42" s="231" t="e">
        <v>#REF!</v>
      </c>
      <c r="P42" s="231"/>
      <c r="Q42" s="231" t="e">
        <v>#DIV/0!</v>
      </c>
      <c r="R42" s="227">
        <f>R43*100/R44</f>
        <v>11.143695014662757</v>
      </c>
      <c r="S42" s="58" t="e">
        <f>S43*100/S44</f>
        <v>#DIV/0!</v>
      </c>
      <c r="T42" s="58" t="e">
        <f>T43*100/T44</f>
        <v>#DIV/0!</v>
      </c>
      <c r="U42" s="58" t="e">
        <f>U43*100/U44</f>
        <v>#DIV/0!</v>
      </c>
      <c r="V42" s="96">
        <f>V43*100/V44</f>
        <v>2.0366598778004072</v>
      </c>
      <c r="W42" s="112">
        <v>6.452</v>
      </c>
    </row>
    <row r="43" spans="1:23" s="41" customFormat="1" ht="21">
      <c r="A43" s="32" t="s">
        <v>36</v>
      </c>
      <c r="B43" s="37"/>
      <c r="C43" s="39"/>
      <c r="D43" s="39"/>
      <c r="E43" s="39"/>
      <c r="F43" s="94">
        <v>63</v>
      </c>
      <c r="G43" s="93">
        <v>6</v>
      </c>
      <c r="H43" s="93">
        <v>78</v>
      </c>
      <c r="I43" s="118">
        <v>13</v>
      </c>
      <c r="J43" s="39"/>
      <c r="K43" s="39"/>
      <c r="L43" s="39"/>
      <c r="M43" s="39"/>
      <c r="N43" s="224"/>
      <c r="O43" s="128">
        <v>0</v>
      </c>
      <c r="P43" s="128">
        <v>8</v>
      </c>
      <c r="Q43" s="129"/>
      <c r="R43" s="228">
        <v>38</v>
      </c>
      <c r="S43" s="39"/>
      <c r="T43" s="39"/>
      <c r="U43" s="39"/>
      <c r="V43" s="105">
        <v>10</v>
      </c>
      <c r="W43" s="109">
        <v>39</v>
      </c>
    </row>
    <row r="44" spans="1:23" s="41" customFormat="1" ht="26.25" customHeight="1">
      <c r="A44" s="33" t="s">
        <v>37</v>
      </c>
      <c r="B44" s="37"/>
      <c r="C44" s="39"/>
      <c r="D44" s="39"/>
      <c r="E44" s="39"/>
      <c r="F44" s="94">
        <v>1030</v>
      </c>
      <c r="G44" s="93">
        <v>125</v>
      </c>
      <c r="H44" s="93">
        <v>956</v>
      </c>
      <c r="I44" s="118">
        <v>177</v>
      </c>
      <c r="J44" s="39"/>
      <c r="K44" s="39"/>
      <c r="L44" s="39"/>
      <c r="M44" s="39"/>
      <c r="N44" s="224"/>
      <c r="O44" s="128">
        <v>575</v>
      </c>
      <c r="P44" s="128">
        <v>462</v>
      </c>
      <c r="Q44" s="129"/>
      <c r="R44" s="228">
        <v>341</v>
      </c>
      <c r="S44" s="39"/>
      <c r="T44" s="39"/>
      <c r="U44" s="39"/>
      <c r="V44" s="105">
        <v>491</v>
      </c>
      <c r="W44" s="109">
        <v>588.6</v>
      </c>
    </row>
    <row r="45" spans="1:23" s="59" customFormat="1" ht="40.5">
      <c r="A45" s="73" t="s">
        <v>38</v>
      </c>
      <c r="B45" s="71" t="s">
        <v>68</v>
      </c>
      <c r="C45" s="71" t="e">
        <f>C46*100/C47</f>
        <v>#DIV/0!</v>
      </c>
      <c r="D45" s="71" t="e">
        <f>D46*100/D47</f>
        <v>#DIV/0!</v>
      </c>
      <c r="E45" s="71" t="e">
        <f>E46*100/E47</f>
        <v>#DIV/0!</v>
      </c>
      <c r="F45" s="103">
        <f aca="true" t="shared" si="8" ref="F45:S45">F46*100/F47</f>
        <v>2.249550089982004</v>
      </c>
      <c r="G45" s="94" t="e">
        <f t="shared" si="8"/>
        <v>#DIV/0!</v>
      </c>
      <c r="H45" s="103">
        <f>H46*100/H47</f>
        <v>2.5377229080932784</v>
      </c>
      <c r="I45" s="119" t="e">
        <f t="shared" si="8"/>
        <v>#VALUE!</v>
      </c>
      <c r="J45" s="71" t="e">
        <f t="shared" si="8"/>
        <v>#DIV/0!</v>
      </c>
      <c r="K45" s="71" t="e">
        <f t="shared" si="8"/>
        <v>#DIV/0!</v>
      </c>
      <c r="L45" s="71" t="e">
        <f t="shared" si="8"/>
        <v>#DIV/0!</v>
      </c>
      <c r="M45" s="71" t="e">
        <f t="shared" si="8"/>
        <v>#DIV/0!</v>
      </c>
      <c r="N45" s="226" t="e">
        <f t="shared" si="8"/>
        <v>#DIV/0!</v>
      </c>
      <c r="O45" s="231" t="e">
        <v>#DIV/0!</v>
      </c>
      <c r="P45" s="231"/>
      <c r="Q45" s="231" t="e">
        <v>#VALUE!</v>
      </c>
      <c r="R45" s="229" t="e">
        <f t="shared" si="8"/>
        <v>#DIV/0!</v>
      </c>
      <c r="S45" s="71" t="e">
        <f t="shared" si="8"/>
        <v>#DIV/0!</v>
      </c>
      <c r="T45" s="71" t="e">
        <f>T46*100/T47</f>
        <v>#DIV/0!</v>
      </c>
      <c r="U45" s="71" t="e">
        <f>U46*100/U47</f>
        <v>#DIV/0!</v>
      </c>
      <c r="V45" s="94" t="e">
        <f>V46*100/V47</f>
        <v>#VALUE!</v>
      </c>
      <c r="W45" s="112">
        <v>2.395</v>
      </c>
    </row>
    <row r="46" spans="1:23" s="41" customFormat="1" ht="21.75" customHeight="1">
      <c r="A46" s="54" t="s">
        <v>32</v>
      </c>
      <c r="B46" s="37"/>
      <c r="C46" s="39"/>
      <c r="D46" s="39"/>
      <c r="E46" s="39"/>
      <c r="F46" s="94">
        <v>75</v>
      </c>
      <c r="G46" s="93"/>
      <c r="H46" s="93">
        <v>37</v>
      </c>
      <c r="I46" s="118" t="s">
        <v>70</v>
      </c>
      <c r="J46" s="39"/>
      <c r="K46" s="39"/>
      <c r="L46" s="39"/>
      <c r="M46" s="39"/>
      <c r="N46" s="224"/>
      <c r="O46" s="129"/>
      <c r="P46" s="129" t="s">
        <v>70</v>
      </c>
      <c r="Q46" s="129" t="s">
        <v>70</v>
      </c>
      <c r="R46" s="228">
        <v>0</v>
      </c>
      <c r="S46" s="39"/>
      <c r="T46" s="39"/>
      <c r="U46" s="39"/>
      <c r="V46" s="105" t="s">
        <v>70</v>
      </c>
      <c r="W46" s="111">
        <v>37.333</v>
      </c>
    </row>
    <row r="47" spans="1:23" s="41" customFormat="1" ht="40.5">
      <c r="A47" s="55" t="s">
        <v>33</v>
      </c>
      <c r="B47" s="37"/>
      <c r="C47" s="39"/>
      <c r="D47" s="39"/>
      <c r="E47" s="39"/>
      <c r="F47" s="94">
        <v>3334</v>
      </c>
      <c r="G47" s="93"/>
      <c r="H47" s="93">
        <v>1458</v>
      </c>
      <c r="I47" s="118"/>
      <c r="J47" s="39"/>
      <c r="K47" s="39"/>
      <c r="L47" s="39"/>
      <c r="M47" s="39"/>
      <c r="N47" s="224"/>
      <c r="O47" s="129"/>
      <c r="P47" s="129" t="s">
        <v>70</v>
      </c>
      <c r="Q47" s="129" t="s">
        <v>70</v>
      </c>
      <c r="R47" s="228">
        <v>0</v>
      </c>
      <c r="S47" s="39"/>
      <c r="T47" s="39"/>
      <c r="U47" s="39"/>
      <c r="V47" s="100"/>
      <c r="W47" s="111">
        <v>1597.3</v>
      </c>
    </row>
  </sheetData>
  <sheetProtection/>
  <mergeCells count="12">
    <mergeCell ref="A2:A3"/>
    <mergeCell ref="B2:B3"/>
    <mergeCell ref="C2:F2"/>
    <mergeCell ref="G2:H2"/>
    <mergeCell ref="E3:F3"/>
    <mergeCell ref="K2:N2"/>
    <mergeCell ref="O2:Q2"/>
    <mergeCell ref="R2:S2"/>
    <mergeCell ref="T2:V2"/>
    <mergeCell ref="G3:H3"/>
    <mergeCell ref="M3:N3"/>
    <mergeCell ref="R3:S3"/>
  </mergeCells>
  <printOptions/>
  <pageMargins left="0.1968503937007874" right="0" top="0.3937007874015748" bottom="0.1968503937007874" header="0.5118110236220472" footer="0.5118110236220472"/>
  <pageSetup cellComments="asDisplayed" horizontalDpi="1200" verticalDpi="12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</sheetPr>
  <dimension ref="A1:O42"/>
  <sheetViews>
    <sheetView zoomScaleSheetLayoutView="100" zoomScalePageLayoutView="0" workbookViewId="0" topLeftCell="A37">
      <selection activeCell="T13" sqref="T13"/>
    </sheetView>
  </sheetViews>
  <sheetFormatPr defaultColWidth="9.140625" defaultRowHeight="12.75"/>
  <cols>
    <col min="1" max="1" width="70.00390625" style="451" customWidth="1"/>
    <col min="2" max="2" width="8.8515625" style="451" customWidth="1"/>
    <col min="3" max="3" width="7.00390625" style="451" customWidth="1"/>
    <col min="4" max="4" width="6.8515625" style="451" customWidth="1"/>
    <col min="5" max="5" width="6.7109375" style="451" customWidth="1"/>
    <col min="6" max="7" width="6.00390625" style="451" customWidth="1"/>
    <col min="8" max="9" width="6.8515625" style="451" customWidth="1"/>
    <col min="10" max="10" width="6.7109375" style="451" customWidth="1"/>
    <col min="11" max="11" width="7.00390625" style="451" customWidth="1"/>
    <col min="12" max="12" width="8.28125" style="451" customWidth="1"/>
    <col min="13" max="13" width="7.57421875" style="451" customWidth="1"/>
    <col min="14" max="14" width="7.00390625" style="451" customWidth="1"/>
    <col min="15" max="16384" width="9.140625" style="451" customWidth="1"/>
  </cols>
  <sheetData>
    <row r="1" spans="1:15" ht="21">
      <c r="A1" s="590" t="s">
        <v>197</v>
      </c>
      <c r="B1" s="590"/>
      <c r="C1" s="590"/>
      <c r="D1" s="590"/>
      <c r="E1" s="590"/>
      <c r="F1" s="590"/>
      <c r="G1" s="590"/>
      <c r="H1" s="590"/>
      <c r="M1" s="591" t="s">
        <v>199</v>
      </c>
      <c r="N1" s="591"/>
      <c r="O1" s="591"/>
    </row>
    <row r="2" spans="1:15" s="457" customFormat="1" ht="21">
      <c r="A2" s="586" t="s">
        <v>0</v>
      </c>
      <c r="B2" s="588" t="s">
        <v>1</v>
      </c>
      <c r="C2" s="495" t="s">
        <v>168</v>
      </c>
      <c r="D2" s="495" t="s">
        <v>169</v>
      </c>
      <c r="E2" s="495" t="s">
        <v>170</v>
      </c>
      <c r="F2" s="495" t="s">
        <v>171</v>
      </c>
      <c r="G2" s="495" t="s">
        <v>172</v>
      </c>
      <c r="H2" s="495" t="s">
        <v>173</v>
      </c>
      <c r="I2" s="495" t="s">
        <v>174</v>
      </c>
      <c r="J2" s="495" t="s">
        <v>175</v>
      </c>
      <c r="K2" s="495" t="s">
        <v>176</v>
      </c>
      <c r="L2" s="495" t="s">
        <v>177</v>
      </c>
      <c r="M2" s="495" t="s">
        <v>178</v>
      </c>
      <c r="N2" s="434" t="s">
        <v>179</v>
      </c>
      <c r="O2" s="434" t="s">
        <v>182</v>
      </c>
    </row>
    <row r="3" spans="1:15" s="457" customFormat="1" ht="21">
      <c r="A3" s="587"/>
      <c r="B3" s="589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</row>
    <row r="4" spans="1:15" s="468" customFormat="1" ht="21">
      <c r="A4" s="465" t="s">
        <v>150</v>
      </c>
      <c r="B4" s="466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96"/>
    </row>
    <row r="5" spans="1:15" s="457" customFormat="1" ht="23.25">
      <c r="A5" s="458" t="s">
        <v>164</v>
      </c>
      <c r="B5" s="459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34"/>
    </row>
    <row r="6" spans="1:15" s="474" customFormat="1" ht="21">
      <c r="A6" s="472" t="s">
        <v>180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98"/>
    </row>
    <row r="7" spans="1:15" s="474" customFormat="1" ht="21">
      <c r="A7" s="472" t="s">
        <v>181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98"/>
    </row>
    <row r="8" spans="1:15" ht="21">
      <c r="A8" s="452" t="s">
        <v>152</v>
      </c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99"/>
    </row>
    <row r="9" spans="1:15" ht="21">
      <c r="A9" s="452" t="s">
        <v>158</v>
      </c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99"/>
    </row>
    <row r="10" spans="1:15" ht="21">
      <c r="A10" s="452" t="s">
        <v>135</v>
      </c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99"/>
    </row>
    <row r="11" spans="1:15" ht="2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99"/>
    </row>
    <row r="12" spans="1:15" s="474" customFormat="1" ht="21">
      <c r="A12" s="472" t="s">
        <v>160</v>
      </c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98"/>
    </row>
    <row r="13" spans="1:15" ht="21">
      <c r="A13" s="452" t="s">
        <v>151</v>
      </c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99"/>
    </row>
    <row r="14" spans="1:15" ht="21">
      <c r="A14" s="452" t="s">
        <v>157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99"/>
    </row>
    <row r="15" spans="1:15" ht="21">
      <c r="A15" s="452"/>
      <c r="B15" s="452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99"/>
    </row>
    <row r="16" spans="1:15" s="474" customFormat="1" ht="21">
      <c r="A16" s="472" t="s">
        <v>161</v>
      </c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98"/>
    </row>
    <row r="17" spans="1:15" ht="21">
      <c r="A17" s="452" t="s">
        <v>156</v>
      </c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99"/>
    </row>
    <row r="18" spans="1:15" ht="21">
      <c r="A18" s="452" t="s">
        <v>132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99"/>
    </row>
    <row r="19" spans="1:15" ht="21">
      <c r="A19" s="452"/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99"/>
    </row>
    <row r="20" spans="1:15" s="474" customFormat="1" ht="21">
      <c r="A20" s="472" t="s">
        <v>162</v>
      </c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98"/>
    </row>
    <row r="21" spans="1:15" ht="21">
      <c r="A21" s="452" t="s">
        <v>154</v>
      </c>
      <c r="B21" s="452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99"/>
    </row>
    <row r="22" spans="1:15" ht="21">
      <c r="A22" s="452" t="s">
        <v>155</v>
      </c>
      <c r="B22" s="452"/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99"/>
    </row>
    <row r="23" spans="1:15" ht="21">
      <c r="A23" s="452"/>
      <c r="B23" s="452"/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99"/>
    </row>
    <row r="24" spans="1:15" s="474" customFormat="1" ht="21">
      <c r="A24" s="472" t="s">
        <v>163</v>
      </c>
      <c r="B24" s="473"/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98"/>
    </row>
    <row r="25" spans="1:15" ht="21">
      <c r="A25" s="452" t="s">
        <v>153</v>
      </c>
      <c r="B25" s="452"/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499"/>
    </row>
    <row r="26" spans="1:15" ht="21">
      <c r="A26" s="452" t="s">
        <v>159</v>
      </c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499"/>
    </row>
    <row r="27" spans="1:15" s="471" customFormat="1" ht="21">
      <c r="A27" s="469" t="s">
        <v>165</v>
      </c>
      <c r="B27" s="470"/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500"/>
    </row>
    <row r="28" spans="1:15" ht="21">
      <c r="A28" s="453" t="s">
        <v>147</v>
      </c>
      <c r="B28" s="452"/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99"/>
    </row>
    <row r="29" spans="1:15" ht="21">
      <c r="A29" s="452" t="s">
        <v>166</v>
      </c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99"/>
    </row>
    <row r="30" spans="1:15" ht="21">
      <c r="A30" s="452" t="s">
        <v>167</v>
      </c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99"/>
    </row>
    <row r="31" spans="1:15" s="471" customFormat="1" ht="21">
      <c r="A31" s="469" t="s">
        <v>200</v>
      </c>
      <c r="B31" s="470"/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500"/>
    </row>
    <row r="32" spans="1:15" ht="21">
      <c r="A32" s="452" t="s">
        <v>133</v>
      </c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99"/>
    </row>
    <row r="33" spans="1:15" ht="21">
      <c r="A33" s="452" t="s">
        <v>134</v>
      </c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99"/>
    </row>
    <row r="34" spans="1:15" s="471" customFormat="1" ht="21">
      <c r="A34" s="469" t="s">
        <v>201</v>
      </c>
      <c r="B34" s="470" t="s">
        <v>65</v>
      </c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500"/>
    </row>
    <row r="35" spans="1:15" ht="21">
      <c r="A35" s="452" t="s">
        <v>114</v>
      </c>
      <c r="B35" s="452"/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99"/>
    </row>
    <row r="36" spans="1:15" ht="21">
      <c r="A36" s="452" t="s">
        <v>115</v>
      </c>
      <c r="B36" s="452"/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52"/>
      <c r="O36" s="499"/>
    </row>
    <row r="37" spans="1:15" s="471" customFormat="1" ht="21">
      <c r="A37" s="469" t="s">
        <v>202</v>
      </c>
      <c r="B37" s="470" t="s">
        <v>136</v>
      </c>
      <c r="C37" s="470"/>
      <c r="D37" s="470"/>
      <c r="E37" s="470"/>
      <c r="F37" s="470"/>
      <c r="G37" s="470"/>
      <c r="H37" s="470"/>
      <c r="I37" s="470"/>
      <c r="J37" s="470"/>
      <c r="K37" s="470"/>
      <c r="L37" s="470"/>
      <c r="M37" s="470"/>
      <c r="N37" s="470"/>
      <c r="O37" s="500"/>
    </row>
    <row r="38" spans="1:15" ht="21">
      <c r="A38" s="452" t="s">
        <v>137</v>
      </c>
      <c r="B38" s="452"/>
      <c r="C38" s="452"/>
      <c r="D38" s="452"/>
      <c r="E38" s="452"/>
      <c r="F38" s="452"/>
      <c r="G38" s="452"/>
      <c r="H38" s="452"/>
      <c r="I38" s="452"/>
      <c r="J38" s="452"/>
      <c r="K38" s="452"/>
      <c r="L38" s="452"/>
      <c r="M38" s="452"/>
      <c r="N38" s="452"/>
      <c r="O38" s="499"/>
    </row>
    <row r="39" spans="1:15" ht="21">
      <c r="A39" s="452" t="s">
        <v>139</v>
      </c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99"/>
    </row>
    <row r="40" spans="1:15" s="474" customFormat="1" ht="21">
      <c r="A40" s="472" t="s">
        <v>203</v>
      </c>
      <c r="B40" s="473">
        <v>100</v>
      </c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98"/>
    </row>
    <row r="41" spans="1:15" ht="21">
      <c r="A41" s="452" t="s">
        <v>138</v>
      </c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99"/>
    </row>
    <row r="42" spans="1:15" ht="21">
      <c r="A42" s="452" t="s">
        <v>139</v>
      </c>
      <c r="B42" s="452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99"/>
    </row>
  </sheetData>
  <sheetProtection/>
  <mergeCells count="4">
    <mergeCell ref="A2:A3"/>
    <mergeCell ref="B2:B3"/>
    <mergeCell ref="A1:H1"/>
    <mergeCell ref="M1:O1"/>
  </mergeCells>
  <printOptions/>
  <pageMargins left="0.1968503937007874" right="0" top="0.3937007874015748" bottom="0.1968503937007874" header="0.5118110236220472" footer="0.5118110236220472"/>
  <pageSetup cellComments="asDisplayed" horizontalDpi="1200" verticalDpi="12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28">
      <selection activeCell="P44" sqref="P44"/>
    </sheetView>
  </sheetViews>
  <sheetFormatPr defaultColWidth="9.140625" defaultRowHeight="12.75"/>
  <sheetData>
    <row r="1" spans="1:18" ht="18.75">
      <c r="A1" s="592" t="s">
        <v>249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4"/>
    </row>
    <row r="2" spans="1:19" ht="18.75">
      <c r="A2" s="595" t="s">
        <v>204</v>
      </c>
      <c r="B2" s="596"/>
      <c r="C2" s="595" t="s">
        <v>205</v>
      </c>
      <c r="D2" s="597"/>
      <c r="E2" s="597"/>
      <c r="F2" s="597"/>
      <c r="G2" s="597"/>
      <c r="H2" s="596"/>
      <c r="I2" s="595" t="s">
        <v>206</v>
      </c>
      <c r="J2" s="597"/>
      <c r="K2" s="597"/>
      <c r="L2" s="596"/>
      <c r="M2" s="595" t="s">
        <v>207</v>
      </c>
      <c r="N2" s="597"/>
      <c r="O2" s="597"/>
      <c r="P2" s="596"/>
      <c r="Q2" s="598" t="s">
        <v>208</v>
      </c>
      <c r="R2" s="598"/>
      <c r="S2" s="599" t="s">
        <v>182</v>
      </c>
    </row>
    <row r="3" spans="1:19" ht="56.25">
      <c r="A3" s="600" t="s">
        <v>209</v>
      </c>
      <c r="B3" s="601"/>
      <c r="C3" s="637" t="s">
        <v>210</v>
      </c>
      <c r="D3" s="638"/>
      <c r="E3" s="637" t="s">
        <v>211</v>
      </c>
      <c r="F3" s="638"/>
      <c r="G3" s="602" t="s">
        <v>212</v>
      </c>
      <c r="H3" s="602" t="s">
        <v>213</v>
      </c>
      <c r="I3" s="602" t="s">
        <v>210</v>
      </c>
      <c r="J3" s="602" t="s">
        <v>211</v>
      </c>
      <c r="K3" s="602" t="s">
        <v>212</v>
      </c>
      <c r="L3" s="602" t="s">
        <v>213</v>
      </c>
      <c r="M3" s="602" t="s">
        <v>210</v>
      </c>
      <c r="N3" s="602" t="s">
        <v>211</v>
      </c>
      <c r="O3" s="602" t="s">
        <v>212</v>
      </c>
      <c r="P3" s="602" t="s">
        <v>213</v>
      </c>
      <c r="Q3" s="603"/>
      <c r="R3" s="602" t="s">
        <v>214</v>
      </c>
      <c r="S3" s="604"/>
    </row>
    <row r="4" spans="1:19" ht="37.5">
      <c r="A4" s="635"/>
      <c r="B4" s="636"/>
      <c r="C4" s="602" t="s">
        <v>251</v>
      </c>
      <c r="D4" s="602" t="s">
        <v>250</v>
      </c>
      <c r="E4" s="602" t="s">
        <v>251</v>
      </c>
      <c r="F4" s="602" t="s">
        <v>250</v>
      </c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3"/>
      <c r="R4" s="602"/>
      <c r="S4" s="604"/>
    </row>
    <row r="5" spans="1:19" ht="21">
      <c r="A5" s="605" t="s">
        <v>215</v>
      </c>
      <c r="B5" s="605" t="s">
        <v>216</v>
      </c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6"/>
    </row>
    <row r="6" spans="1:19" ht="21">
      <c r="A6" s="605" t="s">
        <v>217</v>
      </c>
      <c r="B6" s="605" t="s">
        <v>218</v>
      </c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6"/>
    </row>
    <row r="7" spans="1:19" ht="21">
      <c r="A7" s="605" t="s">
        <v>219</v>
      </c>
      <c r="B7" s="605" t="s">
        <v>220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6"/>
    </row>
    <row r="8" spans="1:19" ht="21">
      <c r="A8" s="605" t="s">
        <v>221</v>
      </c>
      <c r="B8" s="605" t="s">
        <v>222</v>
      </c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5"/>
      <c r="S8" s="606"/>
    </row>
    <row r="9" spans="1:26" ht="21">
      <c r="A9" s="605" t="s">
        <v>223</v>
      </c>
      <c r="B9" s="605" t="s">
        <v>224</v>
      </c>
      <c r="C9" s="605"/>
      <c r="D9" s="605"/>
      <c r="E9" s="605"/>
      <c r="F9" s="605"/>
      <c r="G9" s="605"/>
      <c r="H9" s="605"/>
      <c r="I9" s="605"/>
      <c r="J9" s="605"/>
      <c r="K9" s="605"/>
      <c r="L9" s="605"/>
      <c r="M9" s="605"/>
      <c r="N9" s="605"/>
      <c r="O9" s="605"/>
      <c r="P9" s="605"/>
      <c r="Q9" s="605"/>
      <c r="R9" s="605"/>
      <c r="S9" s="606"/>
      <c r="Z9">
        <v>63</v>
      </c>
    </row>
    <row r="10" spans="1:26" ht="21">
      <c r="A10" s="605" t="s">
        <v>225</v>
      </c>
      <c r="B10" s="605" t="s">
        <v>226</v>
      </c>
      <c r="C10" s="605"/>
      <c r="D10" s="605"/>
      <c r="E10" s="605"/>
      <c r="F10" s="605"/>
      <c r="G10" s="605"/>
      <c r="H10" s="605"/>
      <c r="I10" s="605"/>
      <c r="J10" s="605"/>
      <c r="K10" s="605"/>
      <c r="L10" s="605"/>
      <c r="M10" s="605"/>
      <c r="N10" s="605"/>
      <c r="O10" s="605"/>
      <c r="P10" s="605"/>
      <c r="Q10" s="605"/>
      <c r="R10" s="605"/>
      <c r="S10" s="606"/>
      <c r="Z10">
        <v>56</v>
      </c>
    </row>
    <row r="11" spans="1:26" ht="21">
      <c r="A11" s="605" t="s">
        <v>227</v>
      </c>
      <c r="B11" s="605" t="s">
        <v>228</v>
      </c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6"/>
      <c r="Z11">
        <v>64</v>
      </c>
    </row>
    <row r="12" spans="1:26" ht="21">
      <c r="A12" s="605" t="s">
        <v>229</v>
      </c>
      <c r="B12" s="605" t="s">
        <v>230</v>
      </c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605"/>
      <c r="R12" s="605"/>
      <c r="S12" s="606"/>
      <c r="Z12">
        <v>53</v>
      </c>
    </row>
    <row r="13" spans="1:26" ht="21">
      <c r="A13" s="605" t="s">
        <v>231</v>
      </c>
      <c r="B13" s="605" t="s">
        <v>232</v>
      </c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6"/>
      <c r="Z13">
        <v>47</v>
      </c>
    </row>
    <row r="14" spans="1:26" ht="21">
      <c r="A14" s="605" t="s">
        <v>233</v>
      </c>
      <c r="B14" s="605" t="s">
        <v>234</v>
      </c>
      <c r="C14" s="605"/>
      <c r="D14" s="605"/>
      <c r="E14" s="605"/>
      <c r="F14" s="605"/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6"/>
      <c r="Z14">
        <v>52</v>
      </c>
    </row>
    <row r="15" spans="1:26" ht="21">
      <c r="A15" s="605" t="s">
        <v>235</v>
      </c>
      <c r="B15" s="605" t="s">
        <v>236</v>
      </c>
      <c r="C15" s="605"/>
      <c r="D15" s="605"/>
      <c r="E15" s="605"/>
      <c r="F15" s="605"/>
      <c r="G15" s="605"/>
      <c r="H15" s="605"/>
      <c r="I15" s="605"/>
      <c r="J15" s="605"/>
      <c r="K15" s="605"/>
      <c r="L15" s="605"/>
      <c r="M15" s="605"/>
      <c r="N15" s="605"/>
      <c r="O15" s="605"/>
      <c r="P15" s="605"/>
      <c r="Q15" s="605"/>
      <c r="R15" s="605"/>
      <c r="S15" s="606"/>
      <c r="Z15">
        <v>377</v>
      </c>
    </row>
    <row r="16" spans="1:26" ht="21">
      <c r="A16" s="605" t="s">
        <v>237</v>
      </c>
      <c r="B16" s="605" t="s">
        <v>238</v>
      </c>
      <c r="C16" s="605"/>
      <c r="D16" s="605"/>
      <c r="E16" s="605"/>
      <c r="F16" s="605"/>
      <c r="G16" s="605"/>
      <c r="H16" s="605"/>
      <c r="I16" s="605"/>
      <c r="J16" s="605"/>
      <c r="K16" s="605"/>
      <c r="L16" s="605"/>
      <c r="M16" s="605"/>
      <c r="N16" s="605"/>
      <c r="O16" s="605"/>
      <c r="P16" s="605"/>
      <c r="Q16" s="605"/>
      <c r="R16" s="605"/>
      <c r="S16" s="606"/>
      <c r="Z16">
        <f>SUM(Z9:Z15)</f>
        <v>712</v>
      </c>
    </row>
    <row r="17" spans="1:19" ht="21">
      <c r="A17" s="605"/>
      <c r="B17" s="605" t="s">
        <v>182</v>
      </c>
      <c r="C17" s="607"/>
      <c r="D17" s="607"/>
      <c r="E17" s="607"/>
      <c r="F17" s="607"/>
      <c r="G17" s="607"/>
      <c r="H17" s="607"/>
      <c r="I17" s="607"/>
      <c r="J17" s="607"/>
      <c r="K17" s="607"/>
      <c r="L17" s="607"/>
      <c r="M17" s="607"/>
      <c r="N17" s="607"/>
      <c r="O17" s="607"/>
      <c r="P17" s="607"/>
      <c r="Q17" s="607"/>
      <c r="R17" s="607"/>
      <c r="S17" s="608"/>
    </row>
    <row r="18" spans="1:19" ht="14.25">
      <c r="A18" s="609"/>
      <c r="B18" s="609"/>
      <c r="C18" s="609"/>
      <c r="D18" s="609"/>
      <c r="E18" s="609"/>
      <c r="F18" s="609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609"/>
      <c r="S18" s="609"/>
    </row>
    <row r="19" spans="1:19" ht="18.75">
      <c r="A19" s="610" t="s">
        <v>248</v>
      </c>
      <c r="B19" s="611"/>
      <c r="C19" s="611"/>
      <c r="D19" s="611"/>
      <c r="E19" s="611"/>
      <c r="F19" s="611"/>
      <c r="G19" s="611"/>
      <c r="H19" s="611"/>
      <c r="I19" s="611"/>
      <c r="J19" s="611"/>
      <c r="K19" s="611"/>
      <c r="L19" s="611"/>
      <c r="M19" s="611"/>
      <c r="N19" s="611"/>
      <c r="O19" s="611"/>
      <c r="P19" s="611"/>
      <c r="Q19" s="611"/>
      <c r="R19" s="612"/>
      <c r="S19" s="609"/>
    </row>
    <row r="20" spans="1:19" ht="18.75">
      <c r="A20" s="613" t="s">
        <v>204</v>
      </c>
      <c r="B20" s="614"/>
      <c r="C20" s="613" t="s">
        <v>239</v>
      </c>
      <c r="D20" s="615"/>
      <c r="E20" s="615"/>
      <c r="F20" s="615"/>
      <c r="G20" s="615"/>
      <c r="H20" s="614"/>
      <c r="I20" s="613" t="s">
        <v>240</v>
      </c>
      <c r="J20" s="615"/>
      <c r="K20" s="615"/>
      <c r="L20" s="614"/>
      <c r="M20" s="613" t="s">
        <v>241</v>
      </c>
      <c r="N20" s="615"/>
      <c r="O20" s="615"/>
      <c r="P20" s="614"/>
      <c r="Q20" s="616" t="s">
        <v>208</v>
      </c>
      <c r="R20" s="616"/>
      <c r="S20" s="617" t="s">
        <v>182</v>
      </c>
    </row>
    <row r="21" spans="1:19" ht="56.25">
      <c r="A21" s="613" t="s">
        <v>209</v>
      </c>
      <c r="B21" s="614"/>
      <c r="C21" s="637" t="s">
        <v>210</v>
      </c>
      <c r="D21" s="638"/>
      <c r="E21" s="637" t="s">
        <v>211</v>
      </c>
      <c r="F21" s="638"/>
      <c r="G21" s="602" t="s">
        <v>212</v>
      </c>
      <c r="H21" s="602" t="s">
        <v>213</v>
      </c>
      <c r="I21" s="602" t="s">
        <v>210</v>
      </c>
      <c r="J21" s="602" t="s">
        <v>211</v>
      </c>
      <c r="K21" s="602" t="s">
        <v>212</v>
      </c>
      <c r="L21" s="602" t="s">
        <v>213</v>
      </c>
      <c r="M21" s="602" t="s">
        <v>210</v>
      </c>
      <c r="N21" s="602" t="s">
        <v>211</v>
      </c>
      <c r="O21" s="602" t="s">
        <v>212</v>
      </c>
      <c r="P21" s="602" t="s">
        <v>213</v>
      </c>
      <c r="Q21" s="602" t="s">
        <v>242</v>
      </c>
      <c r="R21" s="618" t="s">
        <v>214</v>
      </c>
      <c r="S21" s="604"/>
    </row>
    <row r="22" spans="1:19" ht="37.5">
      <c r="A22" s="635"/>
      <c r="B22" s="636"/>
      <c r="C22" s="602" t="s">
        <v>251</v>
      </c>
      <c r="D22" s="602" t="s">
        <v>250</v>
      </c>
      <c r="E22" s="602" t="s">
        <v>251</v>
      </c>
      <c r="F22" s="602" t="s">
        <v>250</v>
      </c>
      <c r="G22" s="639"/>
      <c r="H22" s="602"/>
      <c r="I22" s="602"/>
      <c r="J22" s="602"/>
      <c r="K22" s="602"/>
      <c r="L22" s="602"/>
      <c r="M22" s="602"/>
      <c r="N22" s="602"/>
      <c r="O22" s="602"/>
      <c r="P22" s="602"/>
      <c r="Q22" s="603"/>
      <c r="R22" s="602"/>
      <c r="S22" s="604"/>
    </row>
    <row r="23" spans="1:19" ht="21">
      <c r="A23" s="619" t="s">
        <v>215</v>
      </c>
      <c r="B23" s="619" t="s">
        <v>216</v>
      </c>
      <c r="C23" s="619"/>
      <c r="D23" s="619"/>
      <c r="E23" s="619"/>
      <c r="F23" s="640"/>
      <c r="G23" s="620"/>
      <c r="H23" s="621"/>
      <c r="I23" s="619"/>
      <c r="J23" s="619"/>
      <c r="K23" s="621"/>
      <c r="L23" s="621"/>
      <c r="M23" s="619"/>
      <c r="N23" s="619"/>
      <c r="O23" s="621"/>
      <c r="P23" s="621"/>
      <c r="Q23" s="621"/>
      <c r="R23" s="619"/>
      <c r="S23" s="606"/>
    </row>
    <row r="24" spans="1:19" ht="21">
      <c r="A24" s="619" t="s">
        <v>217</v>
      </c>
      <c r="B24" s="619" t="s">
        <v>218</v>
      </c>
      <c r="C24" s="619"/>
      <c r="D24" s="619"/>
      <c r="E24" s="619"/>
      <c r="F24" s="619"/>
      <c r="G24" s="621"/>
      <c r="H24" s="621"/>
      <c r="I24" s="619"/>
      <c r="J24" s="619"/>
      <c r="K24" s="621"/>
      <c r="L24" s="621"/>
      <c r="M24" s="619"/>
      <c r="N24" s="619"/>
      <c r="O24" s="621"/>
      <c r="P24" s="621"/>
      <c r="Q24" s="621"/>
      <c r="R24" s="619"/>
      <c r="S24" s="606"/>
    </row>
    <row r="25" spans="1:19" ht="21">
      <c r="A25" s="619" t="s">
        <v>219</v>
      </c>
      <c r="B25" s="619" t="s">
        <v>220</v>
      </c>
      <c r="C25" s="619"/>
      <c r="D25" s="619"/>
      <c r="E25" s="619"/>
      <c r="F25" s="619"/>
      <c r="G25" s="621"/>
      <c r="H25" s="621"/>
      <c r="I25" s="619"/>
      <c r="J25" s="619"/>
      <c r="K25" s="621"/>
      <c r="L25" s="621"/>
      <c r="M25" s="619"/>
      <c r="N25" s="619"/>
      <c r="O25" s="621"/>
      <c r="P25" s="621"/>
      <c r="Q25" s="621"/>
      <c r="R25" s="619"/>
      <c r="S25" s="606"/>
    </row>
    <row r="26" spans="1:19" ht="21">
      <c r="A26" s="619" t="s">
        <v>221</v>
      </c>
      <c r="B26" s="619" t="s">
        <v>243</v>
      </c>
      <c r="C26" s="619"/>
      <c r="D26" s="619"/>
      <c r="E26" s="619"/>
      <c r="F26" s="619"/>
      <c r="G26" s="621"/>
      <c r="H26" s="621"/>
      <c r="I26" s="619"/>
      <c r="J26" s="619"/>
      <c r="K26" s="621"/>
      <c r="L26" s="621"/>
      <c r="M26" s="619"/>
      <c r="N26" s="619"/>
      <c r="O26" s="621"/>
      <c r="P26" s="621"/>
      <c r="Q26" s="621"/>
      <c r="R26" s="619"/>
      <c r="S26" s="606"/>
    </row>
    <row r="27" spans="1:19" ht="21">
      <c r="A27" s="619" t="s">
        <v>223</v>
      </c>
      <c r="B27" s="619" t="s">
        <v>224</v>
      </c>
      <c r="C27" s="619"/>
      <c r="D27" s="619"/>
      <c r="E27" s="619"/>
      <c r="F27" s="619"/>
      <c r="G27" s="621"/>
      <c r="H27" s="621"/>
      <c r="I27" s="619"/>
      <c r="J27" s="619"/>
      <c r="K27" s="621"/>
      <c r="L27" s="621"/>
      <c r="M27" s="619"/>
      <c r="N27" s="619"/>
      <c r="O27" s="621"/>
      <c r="P27" s="621"/>
      <c r="Q27" s="621"/>
      <c r="R27" s="619"/>
      <c r="S27" s="606"/>
    </row>
    <row r="28" spans="1:19" ht="21">
      <c r="A28" s="619" t="s">
        <v>225</v>
      </c>
      <c r="B28" s="619" t="s">
        <v>226</v>
      </c>
      <c r="C28" s="619"/>
      <c r="D28" s="619"/>
      <c r="E28" s="619"/>
      <c r="F28" s="619"/>
      <c r="G28" s="621"/>
      <c r="H28" s="621"/>
      <c r="I28" s="619"/>
      <c r="J28" s="619"/>
      <c r="K28" s="621"/>
      <c r="L28" s="621"/>
      <c r="M28" s="619"/>
      <c r="N28" s="619"/>
      <c r="O28" s="621"/>
      <c r="P28" s="621"/>
      <c r="Q28" s="621"/>
      <c r="R28" s="619"/>
      <c r="S28" s="606"/>
    </row>
    <row r="29" spans="1:19" ht="21">
      <c r="A29" s="619" t="s">
        <v>227</v>
      </c>
      <c r="B29" s="619" t="s">
        <v>228</v>
      </c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619"/>
      <c r="Q29" s="619"/>
      <c r="R29" s="619"/>
      <c r="S29" s="606"/>
    </row>
    <row r="30" spans="1:19" ht="21">
      <c r="A30" s="619" t="s">
        <v>229</v>
      </c>
      <c r="B30" s="619" t="s">
        <v>230</v>
      </c>
      <c r="C30" s="619"/>
      <c r="D30" s="619"/>
      <c r="E30" s="619"/>
      <c r="F30" s="619"/>
      <c r="G30" s="619"/>
      <c r="H30" s="619"/>
      <c r="I30" s="619"/>
      <c r="J30" s="619"/>
      <c r="K30" s="619"/>
      <c r="L30" s="619"/>
      <c r="M30" s="619"/>
      <c r="N30" s="619"/>
      <c r="O30" s="619"/>
      <c r="P30" s="619"/>
      <c r="Q30" s="619"/>
      <c r="R30" s="619"/>
      <c r="S30" s="606"/>
    </row>
    <row r="31" spans="1:19" ht="21">
      <c r="A31" s="619" t="s">
        <v>231</v>
      </c>
      <c r="B31" s="619" t="s">
        <v>232</v>
      </c>
      <c r="C31" s="619"/>
      <c r="D31" s="619"/>
      <c r="E31" s="619"/>
      <c r="F31" s="619"/>
      <c r="G31" s="619"/>
      <c r="H31" s="619"/>
      <c r="I31" s="619"/>
      <c r="J31" s="619"/>
      <c r="K31" s="619"/>
      <c r="L31" s="619"/>
      <c r="M31" s="619"/>
      <c r="N31" s="619"/>
      <c r="O31" s="619"/>
      <c r="P31" s="619"/>
      <c r="Q31" s="619"/>
      <c r="R31" s="619"/>
      <c r="S31" s="606"/>
    </row>
    <row r="32" spans="1:19" ht="21">
      <c r="A32" s="619" t="s">
        <v>233</v>
      </c>
      <c r="B32" s="619" t="s">
        <v>234</v>
      </c>
      <c r="C32" s="619"/>
      <c r="D32" s="619"/>
      <c r="E32" s="619"/>
      <c r="F32" s="619"/>
      <c r="G32" s="619"/>
      <c r="H32" s="619"/>
      <c r="I32" s="619"/>
      <c r="J32" s="619"/>
      <c r="K32" s="619"/>
      <c r="L32" s="619"/>
      <c r="M32" s="619"/>
      <c r="N32" s="619"/>
      <c r="O32" s="619"/>
      <c r="P32" s="619"/>
      <c r="Q32" s="619"/>
      <c r="R32" s="619"/>
      <c r="S32" s="606"/>
    </row>
    <row r="33" spans="1:19" ht="21">
      <c r="A33" s="619" t="s">
        <v>235</v>
      </c>
      <c r="B33" s="619" t="s">
        <v>236</v>
      </c>
      <c r="C33" s="619"/>
      <c r="D33" s="619"/>
      <c r="E33" s="619"/>
      <c r="F33" s="619"/>
      <c r="G33" s="619"/>
      <c r="H33" s="619"/>
      <c r="I33" s="619"/>
      <c r="J33" s="619"/>
      <c r="K33" s="619"/>
      <c r="L33" s="619"/>
      <c r="M33" s="619"/>
      <c r="N33" s="619"/>
      <c r="O33" s="619"/>
      <c r="P33" s="619"/>
      <c r="Q33" s="619"/>
      <c r="R33" s="619"/>
      <c r="S33" s="606"/>
    </row>
    <row r="34" spans="1:19" ht="21">
      <c r="A34" s="619" t="s">
        <v>237</v>
      </c>
      <c r="B34" s="619" t="s">
        <v>238</v>
      </c>
      <c r="C34" s="619"/>
      <c r="D34" s="619"/>
      <c r="E34" s="619"/>
      <c r="F34" s="619"/>
      <c r="G34" s="619"/>
      <c r="H34" s="619"/>
      <c r="I34" s="619"/>
      <c r="J34" s="619"/>
      <c r="K34" s="619"/>
      <c r="L34" s="619"/>
      <c r="M34" s="619"/>
      <c r="N34" s="619"/>
      <c r="O34" s="619"/>
      <c r="P34" s="619"/>
      <c r="Q34" s="619"/>
      <c r="R34" s="619"/>
      <c r="S34" s="606"/>
    </row>
    <row r="35" spans="1:19" ht="21">
      <c r="A35" s="619"/>
      <c r="B35" s="619" t="s">
        <v>182</v>
      </c>
      <c r="C35" s="607"/>
      <c r="D35" s="607"/>
      <c r="E35" s="607"/>
      <c r="F35" s="607"/>
      <c r="G35" s="607"/>
      <c r="H35" s="607"/>
      <c r="I35" s="607"/>
      <c r="J35" s="607"/>
      <c r="K35" s="607"/>
      <c r="L35" s="607"/>
      <c r="M35" s="607"/>
      <c r="N35" s="607"/>
      <c r="O35" s="607"/>
      <c r="P35" s="607"/>
      <c r="Q35" s="607"/>
      <c r="R35" s="607"/>
      <c r="S35" s="608"/>
    </row>
    <row r="37" spans="14:15" ht="16.5">
      <c r="N37" s="627"/>
      <c r="O37" s="629"/>
    </row>
    <row r="38" spans="2:15" ht="21">
      <c r="B38" s="622" t="s">
        <v>244</v>
      </c>
      <c r="C38" s="623"/>
      <c r="D38" s="623"/>
      <c r="E38" s="623"/>
      <c r="F38" s="623"/>
      <c r="G38" s="623"/>
      <c r="H38" s="623"/>
      <c r="I38" s="623"/>
      <c r="J38" s="623"/>
      <c r="K38" s="623"/>
      <c r="L38" s="624"/>
      <c r="M38" s="623"/>
      <c r="N38" s="627"/>
      <c r="O38" s="629"/>
    </row>
    <row r="39" spans="2:15" ht="21">
      <c r="B39" s="625" t="s">
        <v>245</v>
      </c>
      <c r="C39" s="626"/>
      <c r="D39" s="626"/>
      <c r="E39" s="626"/>
      <c r="F39" s="626"/>
      <c r="G39" s="626"/>
      <c r="H39" s="626"/>
      <c r="I39" s="626"/>
      <c r="J39" s="627"/>
      <c r="K39" s="627"/>
      <c r="L39" s="628"/>
      <c r="M39" s="627"/>
      <c r="N39" s="627"/>
      <c r="O39" s="629"/>
    </row>
    <row r="40" spans="2:15" ht="21">
      <c r="B40" s="625" t="s">
        <v>246</v>
      </c>
      <c r="C40" s="626" t="s">
        <v>247</v>
      </c>
      <c r="D40" s="626"/>
      <c r="E40" s="626"/>
      <c r="F40" s="626"/>
      <c r="G40" s="626"/>
      <c r="H40" s="626"/>
      <c r="I40" s="626"/>
      <c r="J40" s="627"/>
      <c r="K40" s="627"/>
      <c r="L40" s="628"/>
      <c r="M40" s="627"/>
      <c r="N40" s="632"/>
      <c r="O40" s="634"/>
    </row>
    <row r="41" spans="2:18" ht="21">
      <c r="B41" s="625"/>
      <c r="C41" s="627"/>
      <c r="D41" s="627"/>
      <c r="E41" s="627"/>
      <c r="F41" s="627"/>
      <c r="G41" s="627"/>
      <c r="H41" s="627"/>
      <c r="I41" s="627"/>
      <c r="J41" s="627"/>
      <c r="K41" s="627"/>
      <c r="L41" s="628"/>
      <c r="M41" s="627"/>
      <c r="P41" s="630"/>
      <c r="Q41" s="630"/>
      <c r="R41" s="630"/>
    </row>
    <row r="42" spans="1:13" ht="21">
      <c r="A42" s="630"/>
      <c r="B42" s="631"/>
      <c r="C42" s="632"/>
      <c r="D42" s="632"/>
      <c r="E42" s="632"/>
      <c r="F42" s="632"/>
      <c r="G42" s="632"/>
      <c r="H42" s="632"/>
      <c r="I42" s="632"/>
      <c r="J42" s="632"/>
      <c r="K42" s="632"/>
      <c r="L42" s="633"/>
      <c r="M42" s="632"/>
    </row>
  </sheetData>
  <sheetProtection/>
  <mergeCells count="18">
    <mergeCell ref="C3:D3"/>
    <mergeCell ref="E3:F3"/>
    <mergeCell ref="E21:F21"/>
    <mergeCell ref="C21:D21"/>
    <mergeCell ref="A21:B21"/>
    <mergeCell ref="A3:B3"/>
    <mergeCell ref="A19:R19"/>
    <mergeCell ref="A20:B20"/>
    <mergeCell ref="C20:H20"/>
    <mergeCell ref="I20:L20"/>
    <mergeCell ref="M20:P20"/>
    <mergeCell ref="Q20:R20"/>
    <mergeCell ref="A1:R1"/>
    <mergeCell ref="A2:B2"/>
    <mergeCell ref="C2:H2"/>
    <mergeCell ref="I2:L2"/>
    <mergeCell ref="M2:P2"/>
    <mergeCell ref="Q2:R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D17" sqref="D17"/>
    </sheetView>
  </sheetViews>
  <sheetFormatPr defaultColWidth="9.140625" defaultRowHeight="12.75"/>
  <cols>
    <col min="2" max="2" width="77.00390625" style="0" customWidth="1"/>
  </cols>
  <sheetData>
    <row r="1" spans="1:11" s="642" customFormat="1" ht="21">
      <c r="A1" s="641" t="s">
        <v>252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</row>
    <row r="2" spans="1:16" s="642" customFormat="1" ht="21">
      <c r="A2" s="643" t="s">
        <v>253</v>
      </c>
      <c r="B2" s="643" t="s">
        <v>56</v>
      </c>
      <c r="C2" s="643" t="s">
        <v>254</v>
      </c>
      <c r="D2" s="517" t="s">
        <v>168</v>
      </c>
      <c r="E2" s="517" t="s">
        <v>169</v>
      </c>
      <c r="F2" s="517" t="s">
        <v>170</v>
      </c>
      <c r="G2" s="517" t="s">
        <v>188</v>
      </c>
      <c r="H2" s="517" t="s">
        <v>255</v>
      </c>
      <c r="I2" s="517" t="s">
        <v>190</v>
      </c>
      <c r="J2" s="517" t="s">
        <v>191</v>
      </c>
      <c r="K2" s="517" t="s">
        <v>192</v>
      </c>
      <c r="L2" s="517" t="s">
        <v>193</v>
      </c>
      <c r="M2" s="517" t="s">
        <v>194</v>
      </c>
      <c r="N2" s="517" t="s">
        <v>195</v>
      </c>
      <c r="O2" s="499" t="s">
        <v>196</v>
      </c>
      <c r="P2" s="434" t="s">
        <v>182</v>
      </c>
    </row>
    <row r="3" spans="1:16" s="642" customFormat="1" ht="21">
      <c r="A3" s="643">
        <v>1</v>
      </c>
      <c r="B3" s="644" t="s">
        <v>256</v>
      </c>
      <c r="C3" s="645">
        <v>0.5</v>
      </c>
      <c r="D3" s="643"/>
      <c r="E3" s="643"/>
      <c r="F3" s="643"/>
      <c r="G3" s="643"/>
      <c r="H3" s="643"/>
      <c r="I3" s="643"/>
      <c r="J3" s="643"/>
      <c r="K3" s="643"/>
      <c r="L3" s="645"/>
      <c r="M3" s="644"/>
      <c r="N3" s="253"/>
      <c r="O3" s="644"/>
      <c r="P3" s="644"/>
    </row>
    <row r="4" spans="1:16" s="642" customFormat="1" ht="21">
      <c r="A4" s="643"/>
      <c r="B4" s="644" t="s">
        <v>257</v>
      </c>
      <c r="C4" s="643"/>
      <c r="D4" s="643"/>
      <c r="E4" s="643"/>
      <c r="F4" s="643"/>
      <c r="G4" s="643"/>
      <c r="H4" s="643"/>
      <c r="I4" s="643"/>
      <c r="J4" s="643"/>
      <c r="K4" s="643"/>
      <c r="L4" s="646"/>
      <c r="M4" s="644"/>
      <c r="N4" s="647"/>
      <c r="O4" s="644"/>
      <c r="P4" s="644"/>
    </row>
    <row r="5" spans="1:16" s="642" customFormat="1" ht="21">
      <c r="A5" s="643">
        <v>2</v>
      </c>
      <c r="B5" s="644" t="s">
        <v>258</v>
      </c>
      <c r="C5" s="643"/>
      <c r="D5" s="648"/>
      <c r="E5" s="648"/>
      <c r="F5" s="648"/>
      <c r="G5" s="648"/>
      <c r="H5" s="648"/>
      <c r="I5" s="648"/>
      <c r="J5" s="648"/>
      <c r="K5" s="648"/>
      <c r="L5" s="649"/>
      <c r="M5" s="644"/>
      <c r="N5" s="644"/>
      <c r="O5" s="644"/>
      <c r="P5" s="644"/>
    </row>
    <row r="6" spans="1:16" s="642" customFormat="1" ht="21">
      <c r="A6" s="643"/>
      <c r="B6" s="644" t="s">
        <v>259</v>
      </c>
      <c r="C6" s="650">
        <v>0.8</v>
      </c>
      <c r="D6" s="654"/>
      <c r="E6" s="654"/>
      <c r="F6" s="654"/>
      <c r="G6" s="654"/>
      <c r="H6" s="654"/>
      <c r="I6" s="654"/>
      <c r="J6" s="654"/>
      <c r="K6" s="654"/>
      <c r="L6" s="654"/>
      <c r="M6" s="644"/>
      <c r="N6" s="644"/>
      <c r="O6" s="644"/>
      <c r="P6" s="644"/>
    </row>
    <row r="7" spans="1:16" s="642" customFormat="1" ht="21">
      <c r="A7" s="643"/>
      <c r="B7" s="644" t="s">
        <v>260</v>
      </c>
      <c r="C7" s="643"/>
      <c r="D7" s="651"/>
      <c r="E7" s="651"/>
      <c r="F7" s="651"/>
      <c r="G7" s="651"/>
      <c r="H7" s="651"/>
      <c r="I7" s="651"/>
      <c r="J7" s="651"/>
      <c r="K7" s="651"/>
      <c r="L7" s="652"/>
      <c r="M7" s="644"/>
      <c r="N7" s="647"/>
      <c r="O7" s="644"/>
      <c r="P7" s="644"/>
    </row>
    <row r="8" spans="1:16" s="642" customFormat="1" ht="21">
      <c r="A8" s="643"/>
      <c r="B8" s="644" t="s">
        <v>261</v>
      </c>
      <c r="C8" s="643"/>
      <c r="D8" s="643"/>
      <c r="E8" s="643"/>
      <c r="F8" s="643"/>
      <c r="G8" s="643"/>
      <c r="H8" s="643"/>
      <c r="I8" s="643"/>
      <c r="J8" s="643"/>
      <c r="K8" s="643"/>
      <c r="L8" s="644"/>
      <c r="M8" s="644"/>
      <c r="N8" s="644"/>
      <c r="O8" s="644"/>
      <c r="P8" s="644"/>
    </row>
    <row r="9" spans="1:16" s="642" customFormat="1" ht="21">
      <c r="A9" s="643" t="s">
        <v>262</v>
      </c>
      <c r="B9" s="644" t="s">
        <v>263</v>
      </c>
      <c r="C9" s="645">
        <v>0.8</v>
      </c>
      <c r="D9" s="643"/>
      <c r="E9" s="253"/>
      <c r="F9" s="643"/>
      <c r="G9" s="643"/>
      <c r="H9" s="643"/>
      <c r="I9" s="643"/>
      <c r="J9" s="643"/>
      <c r="K9" s="643"/>
      <c r="L9" s="653"/>
      <c r="M9" s="644"/>
      <c r="N9" s="253"/>
      <c r="O9" s="644"/>
      <c r="P9" s="644"/>
    </row>
    <row r="10" spans="1:16" s="642" customFormat="1" ht="21">
      <c r="A10" s="643"/>
      <c r="B10" s="644" t="s">
        <v>264</v>
      </c>
      <c r="C10" s="643"/>
      <c r="D10" s="643"/>
      <c r="E10" s="253"/>
      <c r="F10" s="643"/>
      <c r="G10" s="643"/>
      <c r="H10" s="643"/>
      <c r="I10" s="643"/>
      <c r="J10" s="643"/>
      <c r="K10" s="643"/>
      <c r="L10" s="253"/>
      <c r="M10" s="644"/>
      <c r="N10" s="644"/>
      <c r="O10" s="644"/>
      <c r="P10" s="644"/>
    </row>
    <row r="11" spans="1:16" s="642" customFormat="1" ht="21">
      <c r="A11" s="643"/>
      <c r="B11" s="644" t="s">
        <v>265</v>
      </c>
      <c r="C11" s="643"/>
      <c r="D11" s="643"/>
      <c r="E11" s="643"/>
      <c r="F11" s="643"/>
      <c r="G11" s="643"/>
      <c r="H11" s="643"/>
      <c r="I11" s="643"/>
      <c r="J11" s="643"/>
      <c r="K11" s="643"/>
      <c r="L11" s="253"/>
      <c r="M11" s="644"/>
      <c r="N11" s="644"/>
      <c r="O11" s="644"/>
      <c r="P11" s="644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O47"/>
  <sheetViews>
    <sheetView tabSelected="1" zoomScale="80" zoomScaleNormal="80" zoomScaleSheetLayoutView="100" zoomScalePageLayoutView="0" workbookViewId="0" topLeftCell="A1">
      <selection activeCell="A49" sqref="A49"/>
    </sheetView>
  </sheetViews>
  <sheetFormatPr defaultColWidth="9.140625" defaultRowHeight="12.75"/>
  <cols>
    <col min="1" max="1" width="88.28125" style="460" customWidth="1"/>
    <col min="2" max="2" width="8.00390625" style="451" customWidth="1"/>
    <col min="3" max="3" width="6.7109375" style="451" customWidth="1"/>
    <col min="4" max="4" width="7.28125" style="451" customWidth="1"/>
    <col min="5" max="5" width="5.8515625" style="451" customWidth="1"/>
    <col min="6" max="7" width="5.421875" style="451" customWidth="1"/>
    <col min="8" max="8" width="5.7109375" style="451" customWidth="1"/>
    <col min="9" max="9" width="5.140625" style="451" customWidth="1"/>
    <col min="10" max="10" width="4.28125" style="451" customWidth="1"/>
    <col min="11" max="11" width="5.00390625" style="451" customWidth="1"/>
    <col min="12" max="12" width="4.140625" style="451" customWidth="1"/>
    <col min="13" max="13" width="5.421875" style="451" customWidth="1"/>
    <col min="14" max="14" width="5.57421875" style="451" customWidth="1"/>
    <col min="15" max="15" width="7.57421875" style="451" customWidth="1"/>
    <col min="16" max="16384" width="9.140625" style="460" customWidth="1"/>
  </cols>
  <sheetData>
    <row r="1" spans="1:15" ht="21">
      <c r="A1" s="526" t="s">
        <v>198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</row>
    <row r="2" spans="1:15" s="461" customFormat="1" ht="21">
      <c r="A2" s="527" t="s">
        <v>0</v>
      </c>
      <c r="B2" s="528" t="s">
        <v>1</v>
      </c>
      <c r="C2" s="495" t="s">
        <v>168</v>
      </c>
      <c r="D2" s="495" t="s">
        <v>169</v>
      </c>
      <c r="E2" s="495" t="s">
        <v>170</v>
      </c>
      <c r="F2" s="495" t="s">
        <v>188</v>
      </c>
      <c r="G2" s="495" t="s">
        <v>189</v>
      </c>
      <c r="H2" s="495" t="s">
        <v>190</v>
      </c>
      <c r="I2" s="495" t="s">
        <v>191</v>
      </c>
      <c r="J2" s="495" t="s">
        <v>192</v>
      </c>
      <c r="K2" s="495" t="s">
        <v>193</v>
      </c>
      <c r="L2" s="495" t="s">
        <v>194</v>
      </c>
      <c r="M2" s="495" t="s">
        <v>195</v>
      </c>
      <c r="N2" s="434" t="s">
        <v>196</v>
      </c>
      <c r="O2" s="529" t="s">
        <v>182</v>
      </c>
    </row>
    <row r="3" spans="1:15" s="461" customFormat="1" ht="24">
      <c r="A3" s="527"/>
      <c r="B3" s="528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530"/>
    </row>
    <row r="4" spans="1:15" ht="24">
      <c r="A4" s="462"/>
      <c r="B4" s="497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7"/>
    </row>
    <row r="5" spans="1:15" s="475" customFormat="1" ht="21">
      <c r="A5" s="501" t="s">
        <v>71</v>
      </c>
      <c r="B5" s="495" t="s">
        <v>73</v>
      </c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95"/>
    </row>
    <row r="6" spans="1:15" s="350" customFormat="1" ht="19.5" customHeight="1">
      <c r="A6" s="502" t="s">
        <v>2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</row>
    <row r="7" spans="1:15" s="350" customFormat="1" ht="20.25" customHeight="1">
      <c r="A7" s="503" t="s">
        <v>69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</row>
    <row r="8" spans="1:15" s="475" customFormat="1" ht="18.75" customHeight="1">
      <c r="A8" s="504" t="s">
        <v>94</v>
      </c>
      <c r="B8" s="499" t="s">
        <v>65</v>
      </c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</row>
    <row r="9" spans="1:15" s="350" customFormat="1" ht="18" customHeight="1">
      <c r="A9" s="502" t="s">
        <v>95</v>
      </c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</row>
    <row r="10" spans="1:15" s="350" customFormat="1" ht="18" customHeight="1">
      <c r="A10" s="505" t="s">
        <v>127</v>
      </c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</row>
    <row r="11" spans="1:15" s="475" customFormat="1" ht="20.25" customHeight="1">
      <c r="A11" s="506" t="s">
        <v>112</v>
      </c>
      <c r="B11" s="499" t="s">
        <v>65</v>
      </c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</row>
    <row r="12" spans="1:15" s="350" customFormat="1" ht="24" customHeight="1">
      <c r="A12" s="502" t="s">
        <v>99</v>
      </c>
      <c r="B12" s="498"/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</row>
    <row r="13" spans="1:15" s="350" customFormat="1" ht="23.25" customHeight="1">
      <c r="A13" s="502" t="s">
        <v>128</v>
      </c>
      <c r="B13" s="499"/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</row>
    <row r="14" spans="1:15" s="475" customFormat="1" ht="21">
      <c r="A14" s="504" t="s">
        <v>12</v>
      </c>
      <c r="B14" s="499" t="s">
        <v>65</v>
      </c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</row>
    <row r="15" spans="1:15" s="350" customFormat="1" ht="21">
      <c r="A15" s="507" t="s">
        <v>116</v>
      </c>
      <c r="B15" s="499"/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</row>
    <row r="16" spans="1:15" s="350" customFormat="1" ht="21">
      <c r="A16" s="503" t="s">
        <v>41</v>
      </c>
      <c r="B16" s="498"/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</row>
    <row r="17" spans="1:15" s="350" customFormat="1" ht="21">
      <c r="A17" s="508" t="s">
        <v>117</v>
      </c>
      <c r="B17" s="499"/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</row>
    <row r="18" spans="1:15" s="350" customFormat="1" ht="21">
      <c r="A18" s="509" t="s">
        <v>43</v>
      </c>
      <c r="B18" s="499"/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</row>
    <row r="19" spans="1:15" s="350" customFormat="1" ht="21">
      <c r="A19" s="509" t="s">
        <v>118</v>
      </c>
      <c r="B19" s="499"/>
      <c r="C19" s="499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499"/>
      <c r="O19" s="499"/>
    </row>
    <row r="20" spans="1:15" s="475" customFormat="1" ht="21">
      <c r="A20" s="510" t="s">
        <v>121</v>
      </c>
      <c r="B20" s="498">
        <v>0</v>
      </c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</row>
    <row r="21" spans="1:15" s="350" customFormat="1" ht="21">
      <c r="A21" s="511" t="s">
        <v>119</v>
      </c>
      <c r="B21" s="499"/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</row>
    <row r="22" spans="1:15" s="350" customFormat="1" ht="21">
      <c r="A22" s="463" t="s">
        <v>120</v>
      </c>
      <c r="B22" s="499"/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</row>
    <row r="23" spans="1:15" s="475" customFormat="1" ht="21.75" customHeight="1">
      <c r="A23" s="512" t="s">
        <v>109</v>
      </c>
      <c r="B23" s="499" t="s">
        <v>66</v>
      </c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</row>
    <row r="24" spans="1:15" s="350" customFormat="1" ht="23.25" customHeight="1">
      <c r="A24" s="509" t="s">
        <v>28</v>
      </c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</row>
    <row r="25" spans="1:15" s="350" customFormat="1" ht="22.5" customHeight="1">
      <c r="A25" s="509" t="s">
        <v>25</v>
      </c>
      <c r="B25" s="499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</row>
    <row r="26" spans="1:15" s="475" customFormat="1" ht="21">
      <c r="A26" s="512" t="s">
        <v>110</v>
      </c>
      <c r="B26" s="499" t="s">
        <v>67</v>
      </c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</row>
    <row r="27" spans="1:15" s="350" customFormat="1" ht="21">
      <c r="A27" s="509" t="s">
        <v>26</v>
      </c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</row>
    <row r="28" spans="1:15" s="350" customFormat="1" ht="21">
      <c r="A28" s="509" t="s">
        <v>27</v>
      </c>
      <c r="B28" s="499"/>
      <c r="C28" s="499"/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499"/>
    </row>
    <row r="29" spans="1:15" s="475" customFormat="1" ht="21">
      <c r="A29" s="513" t="s">
        <v>105</v>
      </c>
      <c r="B29" s="499" t="s">
        <v>66</v>
      </c>
      <c r="C29" s="499"/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</row>
    <row r="30" spans="1:15" s="350" customFormat="1" ht="21">
      <c r="A30" s="509" t="s">
        <v>36</v>
      </c>
      <c r="B30" s="499"/>
      <c r="C30" s="499"/>
      <c r="D30" s="499"/>
      <c r="E30" s="499"/>
      <c r="F30" s="499"/>
      <c r="G30" s="499"/>
      <c r="H30" s="499"/>
      <c r="I30" s="499"/>
      <c r="J30" s="499"/>
      <c r="K30" s="499"/>
      <c r="L30" s="499"/>
      <c r="M30" s="499"/>
      <c r="N30" s="499"/>
      <c r="O30" s="499"/>
    </row>
    <row r="31" spans="1:15" s="350" customFormat="1" ht="26.25" customHeight="1">
      <c r="A31" s="509" t="s">
        <v>37</v>
      </c>
      <c r="B31" s="500"/>
      <c r="C31" s="500"/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</row>
    <row r="32" spans="1:15" s="475" customFormat="1" ht="21">
      <c r="A32" s="513" t="s">
        <v>146</v>
      </c>
      <c r="B32" s="498" t="s">
        <v>113</v>
      </c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</row>
    <row r="33" spans="1:15" s="350" customFormat="1" ht="21.75" customHeight="1">
      <c r="A33" s="509" t="s">
        <v>148</v>
      </c>
      <c r="B33" s="499"/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</row>
    <row r="34" spans="1:15" s="350" customFormat="1" ht="21">
      <c r="A34" s="509" t="s">
        <v>149</v>
      </c>
      <c r="B34" s="499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</row>
    <row r="35" spans="1:15" s="476" customFormat="1" ht="21">
      <c r="A35" s="504" t="s">
        <v>129</v>
      </c>
      <c r="B35" s="498" t="s">
        <v>65</v>
      </c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</row>
    <row r="36" spans="1:15" ht="21">
      <c r="A36" s="503" t="s">
        <v>122</v>
      </c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</row>
    <row r="37" spans="1:15" ht="21">
      <c r="A37" s="503" t="s">
        <v>123</v>
      </c>
      <c r="B37" s="499"/>
      <c r="C37" s="499"/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</row>
    <row r="38" spans="1:15" s="476" customFormat="1" ht="21">
      <c r="A38" s="514" t="s">
        <v>186</v>
      </c>
      <c r="B38" s="498" t="s">
        <v>183</v>
      </c>
      <c r="C38" s="498"/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</row>
    <row r="39" spans="1:15" ht="21">
      <c r="A39" s="503" t="s">
        <v>106</v>
      </c>
      <c r="B39" s="499"/>
      <c r="C39" s="499"/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</row>
    <row r="40" spans="1:15" ht="21">
      <c r="A40" s="503" t="s">
        <v>107</v>
      </c>
      <c r="B40" s="499"/>
      <c r="C40" s="499"/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</row>
    <row r="41" spans="1:15" s="477" customFormat="1" ht="21">
      <c r="A41" s="515" t="s">
        <v>130</v>
      </c>
      <c r="B41" s="498" t="s">
        <v>184</v>
      </c>
      <c r="C41" s="498"/>
      <c r="D41" s="498"/>
      <c r="E41" s="498"/>
      <c r="F41" s="498"/>
      <c r="G41" s="498"/>
      <c r="H41" s="498"/>
      <c r="I41" s="498"/>
      <c r="J41" s="498"/>
      <c r="K41" s="498"/>
      <c r="L41" s="498"/>
      <c r="M41" s="498"/>
      <c r="N41" s="498"/>
      <c r="O41" s="498"/>
    </row>
    <row r="42" spans="1:15" s="464" customFormat="1" ht="21">
      <c r="A42" s="516" t="s">
        <v>125</v>
      </c>
      <c r="B42" s="499"/>
      <c r="C42" s="499"/>
      <c r="D42" s="499"/>
      <c r="E42" s="499"/>
      <c r="F42" s="499"/>
      <c r="G42" s="499"/>
      <c r="H42" s="499"/>
      <c r="I42" s="499"/>
      <c r="J42" s="499"/>
      <c r="K42" s="499"/>
      <c r="L42" s="499"/>
      <c r="M42" s="499"/>
      <c r="N42" s="499"/>
      <c r="O42" s="499"/>
    </row>
    <row r="43" spans="1:15" s="464" customFormat="1" ht="21">
      <c r="A43" s="516" t="s">
        <v>111</v>
      </c>
      <c r="B43" s="499"/>
      <c r="C43" s="499"/>
      <c r="D43" s="499"/>
      <c r="E43" s="499"/>
      <c r="F43" s="499"/>
      <c r="G43" s="499"/>
      <c r="H43" s="499"/>
      <c r="I43" s="499"/>
      <c r="J43" s="499"/>
      <c r="K43" s="499"/>
      <c r="L43" s="499"/>
      <c r="M43" s="499"/>
      <c r="N43" s="499"/>
      <c r="O43" s="499"/>
    </row>
    <row r="44" spans="1:15" s="477" customFormat="1" ht="21">
      <c r="A44" s="515" t="s">
        <v>187</v>
      </c>
      <c r="B44" s="500" t="s">
        <v>185</v>
      </c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</row>
    <row r="45" spans="1:15" s="464" customFormat="1" ht="21">
      <c r="A45" s="516" t="s">
        <v>124</v>
      </c>
      <c r="B45" s="499"/>
      <c r="C45" s="499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</row>
    <row r="46" spans="1:15" s="464" customFormat="1" ht="21">
      <c r="A46" s="516" t="s">
        <v>126</v>
      </c>
      <c r="B46" s="49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</row>
    <row r="47" ht="21">
      <c r="A47" s="655" t="s">
        <v>266</v>
      </c>
    </row>
  </sheetData>
  <sheetProtection/>
  <mergeCells count="4">
    <mergeCell ref="A1:O1"/>
    <mergeCell ref="A2:A3"/>
    <mergeCell ref="B2:B3"/>
    <mergeCell ref="O2:O3"/>
  </mergeCells>
  <printOptions/>
  <pageMargins left="0.1968503937007874" right="0" top="0.3937007874015748" bottom="0.1968503937007874" header="0.5118110236220472" footer="0.5118110236220472"/>
  <pageSetup cellComments="asDisplayed" horizontalDpi="1200" verticalDpi="12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1:O40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9.140625" defaultRowHeight="12.75"/>
  <cols>
    <col min="1" max="1" width="84.57421875" style="181" customWidth="1"/>
    <col min="2" max="2" width="15.7109375" style="181" customWidth="1"/>
    <col min="3" max="3" width="9.28125" style="181" hidden="1" customWidth="1"/>
    <col min="4" max="4" width="0" style="181" hidden="1" customWidth="1"/>
    <col min="5" max="6" width="10.7109375" style="258" customWidth="1"/>
    <col min="7" max="10" width="10.7109375" style="265" customWidth="1"/>
    <col min="11" max="12" width="0" style="181" hidden="1" customWidth="1"/>
    <col min="13" max="13" width="10.7109375" style="181" customWidth="1"/>
    <col min="14" max="14" width="10.7109375" style="258" customWidth="1"/>
    <col min="15" max="15" width="10.7109375" style="181" customWidth="1"/>
    <col min="16" max="16384" width="9.140625" style="181" customWidth="1"/>
  </cols>
  <sheetData>
    <row r="1" ht="21">
      <c r="A1" s="334" t="s">
        <v>64</v>
      </c>
    </row>
    <row r="2" spans="1:15" ht="21">
      <c r="A2" s="534" t="s">
        <v>0</v>
      </c>
      <c r="B2" s="535" t="s">
        <v>1</v>
      </c>
      <c r="C2" s="335" t="s">
        <v>55</v>
      </c>
      <c r="D2" s="336"/>
      <c r="E2" s="536" t="s">
        <v>55</v>
      </c>
      <c r="F2" s="537"/>
      <c r="G2" s="538" t="s">
        <v>57</v>
      </c>
      <c r="H2" s="538"/>
      <c r="I2" s="538"/>
      <c r="J2" s="538"/>
      <c r="K2" s="539" t="s">
        <v>58</v>
      </c>
      <c r="L2" s="539"/>
      <c r="M2" s="539"/>
      <c r="N2" s="539"/>
      <c r="O2" s="539"/>
    </row>
    <row r="3" spans="1:15" ht="21">
      <c r="A3" s="534"/>
      <c r="B3" s="535"/>
      <c r="C3" s="188">
        <v>2554</v>
      </c>
      <c r="D3" s="134">
        <v>2555</v>
      </c>
      <c r="E3" s="323">
        <v>2556</v>
      </c>
      <c r="F3" s="323">
        <v>2557</v>
      </c>
      <c r="G3" s="362">
        <v>2554</v>
      </c>
      <c r="H3" s="320">
        <v>2555</v>
      </c>
      <c r="I3" s="321">
        <v>2556</v>
      </c>
      <c r="J3" s="321">
        <v>2557</v>
      </c>
      <c r="K3" s="188">
        <v>2554</v>
      </c>
      <c r="L3" s="134">
        <v>2555</v>
      </c>
      <c r="M3" s="134">
        <v>2555</v>
      </c>
      <c r="N3" s="321">
        <v>2556</v>
      </c>
      <c r="O3" s="320">
        <v>2557</v>
      </c>
    </row>
    <row r="4" spans="1:15" ht="21">
      <c r="A4" s="337"/>
      <c r="B4" s="338"/>
      <c r="C4" s="188"/>
      <c r="D4" s="134"/>
      <c r="G4" s="531" t="s">
        <v>57</v>
      </c>
      <c r="H4" s="532"/>
      <c r="I4" s="532"/>
      <c r="J4" s="533"/>
      <c r="K4" s="188"/>
      <c r="L4" s="134"/>
      <c r="M4" s="134"/>
      <c r="N4" s="319"/>
      <c r="O4" s="134"/>
    </row>
    <row r="5" spans="1:15" s="257" customFormat="1" ht="21">
      <c r="A5" s="339" t="s">
        <v>97</v>
      </c>
      <c r="B5" s="363" t="s">
        <v>73</v>
      </c>
      <c r="C5" s="364" t="e">
        <f aca="true" t="shared" si="0" ref="C5:L5">C6*100/C7</f>
        <v>#DIV/0!</v>
      </c>
      <c r="D5" s="364" t="e">
        <f t="shared" si="0"/>
        <v>#DIV/0!</v>
      </c>
      <c r="E5" s="365">
        <f t="shared" si="0"/>
        <v>0.005922416345869114</v>
      </c>
      <c r="F5" s="366">
        <v>0.0006</v>
      </c>
      <c r="G5" s="367">
        <v>0.039</v>
      </c>
      <c r="H5" s="368">
        <v>0.035</v>
      </c>
      <c r="I5" s="368">
        <v>0.013</v>
      </c>
      <c r="J5" s="363">
        <v>0.04</v>
      </c>
      <c r="K5" s="364" t="e">
        <f t="shared" si="0"/>
        <v>#DIV/0!</v>
      </c>
      <c r="L5" s="364" t="e">
        <f t="shared" si="0"/>
        <v>#DIV/0!</v>
      </c>
      <c r="M5" s="364"/>
      <c r="N5" s="364">
        <f>N6*100/N7</f>
        <v>0</v>
      </c>
      <c r="O5" s="289"/>
    </row>
    <row r="6" spans="1:14" s="134" customFormat="1" ht="24" customHeight="1" hidden="1">
      <c r="A6" s="282" t="s">
        <v>2</v>
      </c>
      <c r="B6" s="342"/>
      <c r="E6" s="271">
        <v>1</v>
      </c>
      <c r="F6" s="272">
        <v>6</v>
      </c>
      <c r="G6" s="369">
        <v>7</v>
      </c>
      <c r="H6" s="369">
        <v>5</v>
      </c>
      <c r="I6" s="369">
        <v>2</v>
      </c>
      <c r="J6" s="269">
        <v>3</v>
      </c>
      <c r="N6" s="319">
        <v>0</v>
      </c>
    </row>
    <row r="7" spans="1:15" s="257" customFormat="1" ht="24" customHeight="1" hidden="1">
      <c r="A7" s="202" t="s">
        <v>69</v>
      </c>
      <c r="B7" s="370"/>
      <c r="C7" s="281"/>
      <c r="D7" s="281"/>
      <c r="E7" s="370">
        <v>16885</v>
      </c>
      <c r="F7" s="370">
        <v>9048</v>
      </c>
      <c r="G7" s="371">
        <v>17609</v>
      </c>
      <c r="H7" s="372">
        <v>13954</v>
      </c>
      <c r="I7" s="373">
        <v>14530</v>
      </c>
      <c r="J7" s="370">
        <v>7358</v>
      </c>
      <c r="K7" s="281"/>
      <c r="L7" s="281"/>
      <c r="M7" s="281"/>
      <c r="N7" s="374">
        <v>8207</v>
      </c>
      <c r="O7" s="281"/>
    </row>
    <row r="8" spans="1:15" s="257" customFormat="1" ht="21">
      <c r="A8" s="210" t="s">
        <v>94</v>
      </c>
      <c r="B8" s="269" t="s">
        <v>65</v>
      </c>
      <c r="C8" s="320" t="e">
        <f>C9*100/C10</f>
        <v>#DIV/0!</v>
      </c>
      <c r="D8" s="320" t="e">
        <f>D9*100/D10</f>
        <v>#DIV/0!</v>
      </c>
      <c r="E8" s="320">
        <f>E9*100/E10</f>
        <v>100</v>
      </c>
      <c r="F8" s="270"/>
      <c r="G8" s="375">
        <v>81.82</v>
      </c>
      <c r="H8" s="369">
        <v>100</v>
      </c>
      <c r="I8" s="369">
        <v>91.67</v>
      </c>
      <c r="J8" s="269">
        <v>100</v>
      </c>
      <c r="K8" s="320" t="e">
        <f>K9*100/K10</f>
        <v>#DIV/0!</v>
      </c>
      <c r="L8" s="320" t="e">
        <f>L9*100/L10</f>
        <v>#DIV/0!</v>
      </c>
      <c r="M8" s="320"/>
      <c r="N8" s="320">
        <f>N9*100/N10</f>
        <v>100</v>
      </c>
      <c r="O8" s="134"/>
    </row>
    <row r="9" spans="1:15" s="257" customFormat="1" ht="27.75" customHeight="1" hidden="1">
      <c r="A9" s="345" t="s">
        <v>95</v>
      </c>
      <c r="B9" s="342"/>
      <c r="C9" s="134"/>
      <c r="D9" s="134"/>
      <c r="E9" s="319">
        <v>4</v>
      </c>
      <c r="F9" s="270"/>
      <c r="G9" s="375">
        <v>9</v>
      </c>
      <c r="H9" s="369">
        <v>4</v>
      </c>
      <c r="I9" s="369">
        <v>11</v>
      </c>
      <c r="J9" s="269">
        <v>2</v>
      </c>
      <c r="K9" s="134"/>
      <c r="L9" s="134"/>
      <c r="M9" s="134"/>
      <c r="N9" s="319">
        <v>4</v>
      </c>
      <c r="O9" s="134"/>
    </row>
    <row r="10" spans="1:15" s="257" customFormat="1" ht="18" customHeight="1" hidden="1">
      <c r="A10" s="345" t="s">
        <v>96</v>
      </c>
      <c r="B10" s="269"/>
      <c r="C10" s="134"/>
      <c r="D10" s="134"/>
      <c r="E10" s="319">
        <v>4</v>
      </c>
      <c r="F10" s="270"/>
      <c r="G10" s="375">
        <v>11</v>
      </c>
      <c r="H10" s="369">
        <v>4</v>
      </c>
      <c r="I10" s="369">
        <v>12</v>
      </c>
      <c r="J10" s="269">
        <v>2</v>
      </c>
      <c r="K10" s="134"/>
      <c r="L10" s="134"/>
      <c r="M10" s="134"/>
      <c r="N10" s="319">
        <v>4</v>
      </c>
      <c r="O10" s="134"/>
    </row>
    <row r="11" spans="1:15" s="257" customFormat="1" ht="42" customHeight="1">
      <c r="A11" s="346" t="s">
        <v>98</v>
      </c>
      <c r="B11" s="269" t="s">
        <v>65</v>
      </c>
      <c r="C11" s="320" t="e">
        <f>C12*100/C13</f>
        <v>#DIV/0!</v>
      </c>
      <c r="D11" s="320" t="e">
        <f>D12*100/D13</f>
        <v>#DIV/0!</v>
      </c>
      <c r="E11" s="320">
        <f>E12*100/E13</f>
        <v>80</v>
      </c>
      <c r="F11" s="275">
        <v>1</v>
      </c>
      <c r="G11" s="375">
        <v>90.91</v>
      </c>
      <c r="H11" s="369">
        <v>93.1</v>
      </c>
      <c r="I11" s="369">
        <v>90.9</v>
      </c>
      <c r="J11" s="269">
        <v>87.5</v>
      </c>
      <c r="K11" s="320" t="e">
        <f>K12*100/K13</f>
        <v>#DIV/0!</v>
      </c>
      <c r="L11" s="320" t="e">
        <f>L12*100/L13</f>
        <v>#DIV/0!</v>
      </c>
      <c r="M11" s="320"/>
      <c r="N11" s="320">
        <f>N12*100/N13</f>
        <v>100</v>
      </c>
      <c r="O11" s="134"/>
    </row>
    <row r="12" spans="1:15" s="257" customFormat="1" ht="26.25" customHeight="1" hidden="1">
      <c r="A12" s="201" t="s">
        <v>99</v>
      </c>
      <c r="B12" s="342"/>
      <c r="C12" s="134"/>
      <c r="D12" s="134"/>
      <c r="E12" s="319">
        <v>16</v>
      </c>
      <c r="F12" s="273">
        <v>4</v>
      </c>
      <c r="G12" s="375">
        <v>30</v>
      </c>
      <c r="H12" s="369">
        <v>27</v>
      </c>
      <c r="I12" s="369">
        <v>10</v>
      </c>
      <c r="J12" s="269">
        <v>7</v>
      </c>
      <c r="K12" s="134"/>
      <c r="L12" s="134"/>
      <c r="M12" s="134"/>
      <c r="N12" s="319">
        <v>3</v>
      </c>
      <c r="O12" s="134"/>
    </row>
    <row r="13" spans="1:15" s="257" customFormat="1" ht="27.75" customHeight="1" hidden="1">
      <c r="A13" s="201" t="s">
        <v>100</v>
      </c>
      <c r="B13" s="348"/>
      <c r="C13" s="134"/>
      <c r="D13" s="134"/>
      <c r="E13" s="319">
        <v>20</v>
      </c>
      <c r="F13" s="273">
        <v>4</v>
      </c>
      <c r="G13" s="153">
        <v>33</v>
      </c>
      <c r="H13" s="134">
        <v>29</v>
      </c>
      <c r="I13" s="134">
        <v>11</v>
      </c>
      <c r="J13" s="269">
        <v>8</v>
      </c>
      <c r="K13" s="134"/>
      <c r="L13" s="134"/>
      <c r="M13" s="134"/>
      <c r="N13" s="319">
        <v>3</v>
      </c>
      <c r="O13" s="134"/>
    </row>
    <row r="14" spans="1:15" s="257" customFormat="1" ht="21">
      <c r="A14" s="210" t="s">
        <v>12</v>
      </c>
      <c r="B14" s="269" t="s">
        <v>65</v>
      </c>
      <c r="C14" s="134"/>
      <c r="D14" s="134"/>
      <c r="E14" s="319"/>
      <c r="G14" s="324"/>
      <c r="H14" s="320"/>
      <c r="I14" s="320"/>
      <c r="J14" s="320"/>
      <c r="K14" s="134"/>
      <c r="L14" s="134"/>
      <c r="M14" s="134"/>
      <c r="N14" s="319"/>
      <c r="O14" s="134"/>
    </row>
    <row r="15" spans="1:15" s="257" customFormat="1" ht="21">
      <c r="A15" s="307" t="s">
        <v>40</v>
      </c>
      <c r="B15" s="341"/>
      <c r="C15" s="134"/>
      <c r="D15" s="134"/>
      <c r="E15" s="319"/>
      <c r="G15" s="376"/>
      <c r="H15" s="364"/>
      <c r="I15" s="320"/>
      <c r="J15" s="320"/>
      <c r="K15" s="134"/>
      <c r="L15" s="134"/>
      <c r="M15" s="134"/>
      <c r="N15" s="319"/>
      <c r="O15" s="134"/>
    </row>
    <row r="16" spans="1:15" s="257" customFormat="1" ht="21">
      <c r="A16" s="210" t="s">
        <v>39</v>
      </c>
      <c r="B16" s="320"/>
      <c r="C16" s="320" t="e">
        <f>C18*100/C20</f>
        <v>#DIV/0!</v>
      </c>
      <c r="D16" s="320" t="e">
        <f>D18*100/D20</f>
        <v>#DIV/0!</v>
      </c>
      <c r="E16" s="134">
        <f>E18*100/E20</f>
        <v>80</v>
      </c>
      <c r="F16" s="377">
        <v>0.8378</v>
      </c>
      <c r="G16" s="378" t="s">
        <v>93</v>
      </c>
      <c r="H16" s="378">
        <v>33.01</v>
      </c>
      <c r="I16" s="379">
        <f>I18*100/I20</f>
        <v>35.82089552238806</v>
      </c>
      <c r="J16" s="319">
        <f>(J18*100)/J20</f>
        <v>50</v>
      </c>
      <c r="K16" s="134" t="e">
        <f>K18*100/K20</f>
        <v>#DIV/0!</v>
      </c>
      <c r="L16" s="134" t="e">
        <f>L18*100/L20</f>
        <v>#DIV/0!</v>
      </c>
      <c r="M16" s="134"/>
      <c r="N16" s="319">
        <f>N18*100/N20</f>
        <v>100</v>
      </c>
      <c r="O16" s="134"/>
    </row>
    <row r="17" spans="1:15" s="257" customFormat="1" ht="21">
      <c r="A17" s="307" t="s">
        <v>13</v>
      </c>
      <c r="B17" s="348"/>
      <c r="C17" s="134"/>
      <c r="D17" s="134"/>
      <c r="E17" s="319"/>
      <c r="F17" s="277"/>
      <c r="G17" s="380"/>
      <c r="H17" s="381"/>
      <c r="I17" s="320"/>
      <c r="J17" s="320"/>
      <c r="K17" s="134"/>
      <c r="L17" s="134"/>
      <c r="M17" s="134"/>
      <c r="N17" s="319"/>
      <c r="O17" s="134"/>
    </row>
    <row r="18" spans="1:15" s="257" customFormat="1" ht="24" customHeight="1" hidden="1">
      <c r="A18" s="350" t="s">
        <v>101</v>
      </c>
      <c r="B18" s="348"/>
      <c r="C18" s="134"/>
      <c r="D18" s="134"/>
      <c r="E18" s="319">
        <v>60</v>
      </c>
      <c r="F18" s="382">
        <v>31</v>
      </c>
      <c r="G18" s="324"/>
      <c r="H18" s="320"/>
      <c r="I18" s="320">
        <v>24</v>
      </c>
      <c r="J18" s="320">
        <v>18</v>
      </c>
      <c r="K18" s="134"/>
      <c r="L18" s="134"/>
      <c r="M18" s="134"/>
      <c r="N18" s="319">
        <v>11</v>
      </c>
      <c r="O18" s="134"/>
    </row>
    <row r="19" spans="1:15" s="257" customFormat="1" ht="24" customHeight="1" hidden="1">
      <c r="A19" s="351" t="s">
        <v>104</v>
      </c>
      <c r="B19" s="348"/>
      <c r="C19" s="134"/>
      <c r="D19" s="134"/>
      <c r="E19" s="319"/>
      <c r="F19" s="270"/>
      <c r="G19" s="324"/>
      <c r="H19" s="320"/>
      <c r="I19" s="320"/>
      <c r="J19" s="320"/>
      <c r="K19" s="134"/>
      <c r="L19" s="134"/>
      <c r="M19" s="134"/>
      <c r="N19" s="319"/>
      <c r="O19" s="134"/>
    </row>
    <row r="20" spans="1:15" s="257" customFormat="1" ht="27" customHeight="1" hidden="1">
      <c r="A20" s="309" t="s">
        <v>102</v>
      </c>
      <c r="B20" s="348"/>
      <c r="C20" s="134"/>
      <c r="D20" s="134"/>
      <c r="E20" s="319">
        <v>75</v>
      </c>
      <c r="F20" s="134"/>
      <c r="G20" s="324"/>
      <c r="H20" s="320"/>
      <c r="I20" s="320">
        <v>67</v>
      </c>
      <c r="J20" s="320">
        <v>36</v>
      </c>
      <c r="K20" s="134"/>
      <c r="L20" s="134"/>
      <c r="M20" s="134"/>
      <c r="N20" s="319">
        <v>11</v>
      </c>
      <c r="O20" s="134"/>
    </row>
    <row r="21" spans="1:15" s="257" customFormat="1" ht="24" customHeight="1" hidden="1">
      <c r="A21" s="309" t="s">
        <v>103</v>
      </c>
      <c r="B21" s="342"/>
      <c r="C21" s="134"/>
      <c r="D21" s="134"/>
      <c r="E21" s="319"/>
      <c r="F21" s="134"/>
      <c r="G21" s="324"/>
      <c r="H21" s="320"/>
      <c r="I21" s="320"/>
      <c r="J21" s="320"/>
      <c r="K21" s="134"/>
      <c r="L21" s="134"/>
      <c r="M21" s="134"/>
      <c r="N21" s="319"/>
      <c r="O21" s="134"/>
    </row>
    <row r="22" spans="1:15" s="257" customFormat="1" ht="21">
      <c r="A22" s="210" t="s">
        <v>45</v>
      </c>
      <c r="B22" s="269" t="s">
        <v>65</v>
      </c>
      <c r="C22" s="134"/>
      <c r="D22" s="134"/>
      <c r="E22" s="319"/>
      <c r="F22" s="134"/>
      <c r="G22" s="324"/>
      <c r="H22" s="320"/>
      <c r="I22" s="320"/>
      <c r="J22" s="320"/>
      <c r="K22" s="134"/>
      <c r="L22" s="134"/>
      <c r="M22" s="134"/>
      <c r="N22" s="319"/>
      <c r="O22" s="134"/>
    </row>
    <row r="23" spans="1:15" s="257" customFormat="1" ht="21">
      <c r="A23" s="307" t="s">
        <v>48</v>
      </c>
      <c r="B23" s="352"/>
      <c r="C23" s="134"/>
      <c r="D23" s="134"/>
      <c r="E23" s="319"/>
      <c r="F23" s="134"/>
      <c r="G23" s="324"/>
      <c r="H23" s="320"/>
      <c r="I23" s="320"/>
      <c r="J23" s="320"/>
      <c r="K23" s="134"/>
      <c r="L23" s="134"/>
      <c r="M23" s="134"/>
      <c r="N23" s="319"/>
      <c r="O23" s="134"/>
    </row>
    <row r="24" spans="1:15" s="257" customFormat="1" ht="24" customHeight="1" hidden="1">
      <c r="A24" s="351" t="s">
        <v>46</v>
      </c>
      <c r="B24" s="342"/>
      <c r="C24" s="134"/>
      <c r="D24" s="134"/>
      <c r="E24" s="319"/>
      <c r="F24" s="134"/>
      <c r="G24" s="324"/>
      <c r="H24" s="320"/>
      <c r="I24" s="320"/>
      <c r="J24" s="320">
        <v>0</v>
      </c>
      <c r="K24" s="134"/>
      <c r="L24" s="134"/>
      <c r="M24" s="134"/>
      <c r="N24" s="319"/>
      <c r="O24" s="134"/>
    </row>
    <row r="25" spans="1:15" s="257" customFormat="1" ht="21" customHeight="1" hidden="1">
      <c r="A25" s="309" t="s">
        <v>50</v>
      </c>
      <c r="B25" s="342"/>
      <c r="C25" s="134"/>
      <c r="D25" s="134"/>
      <c r="E25" s="319"/>
      <c r="F25" s="134"/>
      <c r="G25" s="324"/>
      <c r="H25" s="320"/>
      <c r="I25" s="320"/>
      <c r="J25" s="320"/>
      <c r="K25" s="134"/>
      <c r="L25" s="134"/>
      <c r="M25" s="134"/>
      <c r="N25" s="319"/>
      <c r="O25" s="134"/>
    </row>
    <row r="26" spans="1:15" s="257" customFormat="1" ht="24" customHeight="1" hidden="1">
      <c r="A26" s="309" t="s">
        <v>47</v>
      </c>
      <c r="B26" s="342"/>
      <c r="C26" s="134"/>
      <c r="D26" s="134"/>
      <c r="E26" s="319"/>
      <c r="F26" s="134"/>
      <c r="G26" s="324"/>
      <c r="H26" s="320"/>
      <c r="I26" s="320"/>
      <c r="J26" s="320">
        <v>1</v>
      </c>
      <c r="K26" s="134"/>
      <c r="L26" s="134"/>
      <c r="M26" s="134"/>
      <c r="N26" s="319"/>
      <c r="O26" s="134"/>
    </row>
    <row r="27" spans="1:15" s="257" customFormat="1" ht="21" hidden="1">
      <c r="A27" s="309" t="s">
        <v>49</v>
      </c>
      <c r="B27" s="319"/>
      <c r="C27" s="134"/>
      <c r="D27" s="134"/>
      <c r="E27" s="319"/>
      <c r="F27" s="134"/>
      <c r="G27" s="324"/>
      <c r="H27" s="320"/>
      <c r="I27" s="320"/>
      <c r="J27" s="320"/>
      <c r="K27" s="134"/>
      <c r="L27" s="134"/>
      <c r="M27" s="134"/>
      <c r="N27" s="319"/>
      <c r="O27" s="134"/>
    </row>
    <row r="28" spans="1:15" s="257" customFormat="1" ht="21">
      <c r="A28" s="214" t="s">
        <v>51</v>
      </c>
      <c r="B28" s="319"/>
      <c r="C28" s="134"/>
      <c r="D28" s="134"/>
      <c r="E28" s="319"/>
      <c r="F28" s="134"/>
      <c r="G28" s="376"/>
      <c r="H28" s="364"/>
      <c r="I28" s="320"/>
      <c r="J28" s="320"/>
      <c r="K28" s="134"/>
      <c r="L28" s="134"/>
      <c r="M28" s="134"/>
      <c r="N28" s="319"/>
      <c r="O28" s="134"/>
    </row>
    <row r="29" spans="1:15" s="257" customFormat="1" ht="21.75" customHeight="1">
      <c r="A29" s="353" t="s">
        <v>14</v>
      </c>
      <c r="B29" s="352" t="s">
        <v>66</v>
      </c>
      <c r="C29" s="320" t="e">
        <f aca="true" t="shared" si="1" ref="C29:L29">C30*100/C31</f>
        <v>#DIV/0!</v>
      </c>
      <c r="D29" s="320" t="e">
        <f t="shared" si="1"/>
        <v>#DIV/0!</v>
      </c>
      <c r="E29" s="278">
        <f t="shared" si="1"/>
        <v>5.084745762711864</v>
      </c>
      <c r="F29" s="383">
        <v>0.0441</v>
      </c>
      <c r="G29" s="384">
        <v>9.49</v>
      </c>
      <c r="H29" s="384">
        <v>10.25</v>
      </c>
      <c r="I29" s="385">
        <f>I30*100/I31</f>
        <v>2.4390243902439024</v>
      </c>
      <c r="J29" s="320">
        <f>(J30*100)/J31</f>
        <v>0</v>
      </c>
      <c r="K29" s="320" t="e">
        <f t="shared" si="1"/>
        <v>#DIV/0!</v>
      </c>
      <c r="L29" s="320" t="e">
        <f t="shared" si="1"/>
        <v>#DIV/0!</v>
      </c>
      <c r="M29" s="320"/>
      <c r="N29" s="320">
        <f>N30*100/N31</f>
        <v>0</v>
      </c>
      <c r="O29" s="134"/>
    </row>
    <row r="30" spans="1:15" s="257" customFormat="1" ht="23.25" customHeight="1">
      <c r="A30" s="354" t="s">
        <v>28</v>
      </c>
      <c r="B30" s="352"/>
      <c r="C30" s="134"/>
      <c r="D30" s="134"/>
      <c r="E30" s="319">
        <v>6</v>
      </c>
      <c r="F30" s="382">
        <v>3</v>
      </c>
      <c r="G30" s="320"/>
      <c r="H30" s="320"/>
      <c r="I30" s="324">
        <v>1</v>
      </c>
      <c r="J30" s="320">
        <v>0</v>
      </c>
      <c r="K30" s="134"/>
      <c r="L30" s="134"/>
      <c r="M30" s="134"/>
      <c r="N30" s="319">
        <v>0</v>
      </c>
      <c r="O30" s="134"/>
    </row>
    <row r="31" spans="1:15" s="257" customFormat="1" ht="22.5" customHeight="1">
      <c r="A31" s="355" t="s">
        <v>25</v>
      </c>
      <c r="B31" s="319"/>
      <c r="C31" s="134"/>
      <c r="D31" s="134"/>
      <c r="E31" s="319">
        <v>118</v>
      </c>
      <c r="F31" s="382">
        <v>68</v>
      </c>
      <c r="G31" s="320"/>
      <c r="H31" s="320"/>
      <c r="I31" s="324">
        <v>41</v>
      </c>
      <c r="J31" s="320">
        <v>22</v>
      </c>
      <c r="K31" s="134"/>
      <c r="L31" s="134"/>
      <c r="M31" s="134"/>
      <c r="N31" s="319">
        <v>6</v>
      </c>
      <c r="O31" s="134"/>
    </row>
    <row r="32" spans="1:15" s="257" customFormat="1" ht="21">
      <c r="A32" s="307" t="s">
        <v>15</v>
      </c>
      <c r="B32" s="319" t="s">
        <v>67</v>
      </c>
      <c r="C32" s="320" t="e">
        <f>C33*100/C34</f>
        <v>#DIV/0!</v>
      </c>
      <c r="D32" s="320" t="e">
        <f>D33*100/D34</f>
        <v>#DIV/0!</v>
      </c>
      <c r="E32" s="266">
        <f aca="true" t="shared" si="2" ref="E32:L32">E33*100/E34</f>
        <v>37.57225433526011</v>
      </c>
      <c r="F32" s="383">
        <v>0.4329</v>
      </c>
      <c r="G32" s="384">
        <v>45.21</v>
      </c>
      <c r="H32" s="384">
        <v>49.3</v>
      </c>
      <c r="I32" s="385">
        <f>I33*100/I34</f>
        <v>31.932773109243698</v>
      </c>
      <c r="J32" s="266">
        <f t="shared" si="2"/>
        <v>26.19047619047619</v>
      </c>
      <c r="K32" s="320" t="e">
        <f t="shared" si="2"/>
        <v>#DIV/0!</v>
      </c>
      <c r="L32" s="320" t="e">
        <f t="shared" si="2"/>
        <v>#DIV/0!</v>
      </c>
      <c r="M32" s="320"/>
      <c r="N32" s="320">
        <f>N33*100/N34</f>
        <v>36.666666666666664</v>
      </c>
      <c r="O32" s="134"/>
    </row>
    <row r="33" spans="1:15" s="257" customFormat="1" ht="21">
      <c r="A33" s="309" t="s">
        <v>26</v>
      </c>
      <c r="B33" s="319"/>
      <c r="C33" s="134"/>
      <c r="D33" s="134"/>
      <c r="E33" s="319">
        <v>65</v>
      </c>
      <c r="F33" s="382">
        <v>42</v>
      </c>
      <c r="G33" s="320"/>
      <c r="H33" s="320"/>
      <c r="I33" s="324">
        <v>76</v>
      </c>
      <c r="J33" s="320">
        <v>33</v>
      </c>
      <c r="K33" s="134"/>
      <c r="L33" s="134"/>
      <c r="M33" s="134"/>
      <c r="N33" s="319">
        <v>11</v>
      </c>
      <c r="O33" s="134"/>
    </row>
    <row r="34" spans="1:15" s="257" customFormat="1" ht="21">
      <c r="A34" s="309" t="s">
        <v>27</v>
      </c>
      <c r="B34" s="319"/>
      <c r="C34" s="134"/>
      <c r="D34" s="134"/>
      <c r="E34" s="319">
        <v>173</v>
      </c>
      <c r="F34" s="382">
        <v>97</v>
      </c>
      <c r="G34" s="320"/>
      <c r="H34" s="320"/>
      <c r="I34" s="324">
        <v>238</v>
      </c>
      <c r="J34" s="320">
        <v>126</v>
      </c>
      <c r="K34" s="134"/>
      <c r="L34" s="134"/>
      <c r="M34" s="134"/>
      <c r="N34" s="319">
        <v>30</v>
      </c>
      <c r="O34" s="134"/>
    </row>
    <row r="35" spans="1:15" s="257" customFormat="1" ht="21">
      <c r="A35" s="358" t="s">
        <v>35</v>
      </c>
      <c r="B35" s="319" t="s">
        <v>66</v>
      </c>
      <c r="C35" s="320" t="e">
        <f aca="true" t="shared" si="3" ref="C35:L35">C36*100/C37</f>
        <v>#DIV/0!</v>
      </c>
      <c r="D35" s="320" t="e">
        <f t="shared" si="3"/>
        <v>#DIV/0!</v>
      </c>
      <c r="E35" s="266">
        <f t="shared" si="3"/>
        <v>6.116504854368932</v>
      </c>
      <c r="F35" s="383">
        <v>0.0993</v>
      </c>
      <c r="G35" s="320"/>
      <c r="H35" s="320"/>
      <c r="I35" s="385">
        <f>I36*100/I37</f>
        <v>8.158995815899582</v>
      </c>
      <c r="J35" s="266">
        <f>J36*100/J37</f>
        <v>6.508875739644971</v>
      </c>
      <c r="K35" s="279" t="e">
        <f t="shared" si="3"/>
        <v>#DIV/0!</v>
      </c>
      <c r="L35" s="279" t="e">
        <f t="shared" si="3"/>
        <v>#DIV/0!</v>
      </c>
      <c r="M35" s="279"/>
      <c r="N35" s="279">
        <f>N36*100/N37</f>
        <v>7.344632768361582</v>
      </c>
      <c r="O35" s="134"/>
    </row>
    <row r="36" spans="1:15" s="257" customFormat="1" ht="21">
      <c r="A36" s="354" t="s">
        <v>36</v>
      </c>
      <c r="B36" s="319"/>
      <c r="C36" s="134"/>
      <c r="D36" s="134"/>
      <c r="E36" s="319">
        <v>63</v>
      </c>
      <c r="F36" s="382">
        <v>49</v>
      </c>
      <c r="G36" s="320"/>
      <c r="H36" s="320"/>
      <c r="I36" s="324">
        <v>78</v>
      </c>
      <c r="J36" s="320">
        <v>33</v>
      </c>
      <c r="K36" s="134"/>
      <c r="L36" s="134"/>
      <c r="M36" s="134"/>
      <c r="N36" s="319">
        <v>13</v>
      </c>
      <c r="O36" s="134"/>
    </row>
    <row r="37" spans="1:15" s="257" customFormat="1" ht="26.25" customHeight="1">
      <c r="A37" s="355" t="s">
        <v>37</v>
      </c>
      <c r="B37" s="319"/>
      <c r="C37" s="134"/>
      <c r="D37" s="134"/>
      <c r="E37" s="319">
        <v>1030</v>
      </c>
      <c r="F37" s="382">
        <v>493</v>
      </c>
      <c r="G37" s="320"/>
      <c r="H37" s="320"/>
      <c r="I37" s="324">
        <v>956</v>
      </c>
      <c r="J37" s="320">
        <v>507</v>
      </c>
      <c r="K37" s="134"/>
      <c r="L37" s="134"/>
      <c r="M37" s="134"/>
      <c r="N37" s="319">
        <v>177</v>
      </c>
      <c r="O37" s="134"/>
    </row>
    <row r="38" spans="1:15" s="257" customFormat="1" ht="21">
      <c r="A38" s="359" t="s">
        <v>38</v>
      </c>
      <c r="B38" s="319" t="s">
        <v>68</v>
      </c>
      <c r="C38" s="319" t="e">
        <f>C39*100/C40</f>
        <v>#DIV/0!</v>
      </c>
      <c r="D38" s="319" t="e">
        <f>D39*100/D40</f>
        <v>#DIV/0!</v>
      </c>
      <c r="E38" s="280">
        <f aca="true" t="shared" si="4" ref="E38:L38">E39*100/E40</f>
        <v>2.249550089982004</v>
      </c>
      <c r="F38" s="383">
        <v>0.0093</v>
      </c>
      <c r="G38" s="384">
        <v>2.19</v>
      </c>
      <c r="H38" s="384">
        <v>2.13</v>
      </c>
      <c r="I38" s="386">
        <f>I39*100/I40</f>
        <v>2.5377229080932784</v>
      </c>
      <c r="J38" s="280">
        <f t="shared" si="4"/>
        <v>1.0346926354230066</v>
      </c>
      <c r="K38" s="319" t="e">
        <f t="shared" si="4"/>
        <v>#DIV/0!</v>
      </c>
      <c r="L38" s="319" t="e">
        <f t="shared" si="4"/>
        <v>#DIV/0!</v>
      </c>
      <c r="M38" s="319"/>
      <c r="N38" s="319" t="s">
        <v>70</v>
      </c>
      <c r="O38" s="134"/>
    </row>
    <row r="39" spans="1:15" s="257" customFormat="1" ht="21.75" customHeight="1">
      <c r="A39" s="360" t="s">
        <v>32</v>
      </c>
      <c r="B39" s="319"/>
      <c r="C39" s="134"/>
      <c r="D39" s="134"/>
      <c r="E39" s="319">
        <v>75</v>
      </c>
      <c r="F39" s="273">
        <v>14</v>
      </c>
      <c r="G39" s="380"/>
      <c r="H39" s="381"/>
      <c r="I39" s="320">
        <v>37</v>
      </c>
      <c r="J39" s="320">
        <v>17</v>
      </c>
      <c r="K39" s="134"/>
      <c r="L39" s="134"/>
      <c r="M39" s="134"/>
      <c r="N39" s="319"/>
      <c r="O39" s="134"/>
    </row>
    <row r="40" spans="1:15" s="257" customFormat="1" ht="21">
      <c r="A40" s="361" t="s">
        <v>33</v>
      </c>
      <c r="B40" s="319"/>
      <c r="C40" s="134"/>
      <c r="D40" s="134"/>
      <c r="E40" s="319">
        <v>3334</v>
      </c>
      <c r="F40" s="273">
        <v>1501</v>
      </c>
      <c r="G40" s="324"/>
      <c r="H40" s="320"/>
      <c r="I40" s="320">
        <v>1458</v>
      </c>
      <c r="J40" s="320">
        <v>1643</v>
      </c>
      <c r="K40" s="134"/>
      <c r="L40" s="134"/>
      <c r="M40" s="134"/>
      <c r="N40" s="319"/>
      <c r="O40" s="134"/>
    </row>
  </sheetData>
  <sheetProtection/>
  <mergeCells count="6">
    <mergeCell ref="G4:J4"/>
    <mergeCell ref="A2:A3"/>
    <mergeCell ref="B2:B3"/>
    <mergeCell ref="E2:F2"/>
    <mergeCell ref="G2:J2"/>
    <mergeCell ref="K2:O2"/>
  </mergeCells>
  <printOptions/>
  <pageMargins left="0.1968503937007874" right="0" top="0.3937007874015748" bottom="0.1968503937007874" header="0.5118110236220472" footer="0.5118110236220472"/>
  <pageSetup cellComments="asDisplayed" horizontalDpi="1200" verticalDpi="1200" orientation="landscape" paperSize="9" scale="85" r:id="rId1"/>
  <ignoredErrors>
    <ignoredError sqref="J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T47"/>
  <sheetViews>
    <sheetView zoomScaleSheetLayoutView="100" zoomScalePageLayoutView="0" workbookViewId="0" topLeftCell="A7">
      <pane xSplit="1" topLeftCell="B1" activePane="topRight" state="frozen"/>
      <selection pane="topLeft" activeCell="A1" sqref="A1"/>
      <selection pane="topRight" activeCell="B1" sqref="B1:K16384"/>
    </sheetView>
  </sheetViews>
  <sheetFormatPr defaultColWidth="9.140625" defaultRowHeight="12.75"/>
  <cols>
    <col min="1" max="1" width="84.57421875" style="181" customWidth="1"/>
    <col min="2" max="2" width="10.00390625" style="181" bestFit="1" customWidth="1"/>
    <col min="3" max="5" width="7.421875" style="181" bestFit="1" customWidth="1"/>
    <col min="6" max="7" width="5.57421875" style="181" bestFit="1" customWidth="1"/>
    <col min="8" max="8" width="7.421875" style="181" bestFit="1" customWidth="1"/>
    <col min="9" max="9" width="5.57421875" style="181" bestFit="1" customWidth="1"/>
    <col min="10" max="11" width="7.421875" style="181" bestFit="1" customWidth="1"/>
    <col min="12" max="12" width="10.7109375" style="258" customWidth="1"/>
    <col min="13" max="13" width="10.7109375" style="258" hidden="1" customWidth="1"/>
    <col min="14" max="14" width="11.28125" style="258" hidden="1" customWidth="1"/>
    <col min="15" max="16" width="10.7109375" style="258" customWidth="1"/>
    <col min="17" max="18" width="10.7109375" style="181" hidden="1" customWidth="1"/>
    <col min="19" max="20" width="10.7109375" style="181" customWidth="1"/>
    <col min="21" max="16384" width="9.140625" style="181" customWidth="1"/>
  </cols>
  <sheetData>
    <row r="1" ht="21">
      <c r="A1" s="334" t="s">
        <v>64</v>
      </c>
    </row>
    <row r="2" spans="1:20" ht="21">
      <c r="A2" s="534" t="s">
        <v>0</v>
      </c>
      <c r="B2" s="535" t="s">
        <v>1</v>
      </c>
      <c r="C2" s="335" t="s">
        <v>55</v>
      </c>
      <c r="D2" s="336"/>
      <c r="E2" s="539" t="s">
        <v>59</v>
      </c>
      <c r="F2" s="539"/>
      <c r="G2" s="539"/>
      <c r="H2" s="539"/>
      <c r="I2" s="543" t="s">
        <v>60</v>
      </c>
      <c r="J2" s="544"/>
      <c r="K2" s="544"/>
      <c r="L2" s="545"/>
      <c r="M2" s="539" t="s">
        <v>61</v>
      </c>
      <c r="N2" s="539"/>
      <c r="O2" s="539"/>
      <c r="P2" s="539"/>
      <c r="Q2" s="543" t="s">
        <v>62</v>
      </c>
      <c r="R2" s="544"/>
      <c r="S2" s="544"/>
      <c r="T2" s="545"/>
    </row>
    <row r="3" spans="1:20" ht="21.75" customHeight="1">
      <c r="A3" s="534"/>
      <c r="B3" s="535"/>
      <c r="C3" s="188">
        <v>2554</v>
      </c>
      <c r="D3" s="134">
        <v>2555</v>
      </c>
      <c r="E3" s="188">
        <v>2554</v>
      </c>
      <c r="F3" s="134">
        <v>2555</v>
      </c>
      <c r="G3" s="134">
        <v>2556</v>
      </c>
      <c r="H3" s="134">
        <v>2557</v>
      </c>
      <c r="I3" s="134">
        <v>2554</v>
      </c>
      <c r="J3" s="188">
        <v>2555</v>
      </c>
      <c r="K3" s="323">
        <v>2556</v>
      </c>
      <c r="L3" s="323">
        <v>2557</v>
      </c>
      <c r="M3" s="188">
        <v>2554</v>
      </c>
      <c r="N3" s="319">
        <v>2555</v>
      </c>
      <c r="O3" s="319">
        <v>2556</v>
      </c>
      <c r="P3" s="319">
        <v>2557</v>
      </c>
      <c r="Q3" s="188">
        <v>2554</v>
      </c>
      <c r="R3" s="134">
        <v>2555</v>
      </c>
      <c r="S3" s="322">
        <v>2556</v>
      </c>
      <c r="T3" s="322">
        <v>2557</v>
      </c>
    </row>
    <row r="4" spans="1:20" ht="21.75" customHeight="1">
      <c r="A4" s="337"/>
      <c r="B4" s="338"/>
      <c r="C4" s="188"/>
      <c r="D4" s="134"/>
      <c r="E4" s="188"/>
      <c r="F4" s="134"/>
      <c r="G4" s="134"/>
      <c r="H4" s="134"/>
      <c r="I4" s="134"/>
      <c r="J4" s="540" t="s">
        <v>77</v>
      </c>
      <c r="K4" s="541"/>
      <c r="L4" s="542"/>
      <c r="M4" s="387"/>
      <c r="N4" s="388"/>
      <c r="O4" s="388"/>
      <c r="P4" s="388"/>
      <c r="Q4" s="387"/>
      <c r="R4" s="289"/>
      <c r="S4" s="289"/>
      <c r="T4" s="289"/>
    </row>
    <row r="5" spans="1:20" s="257" customFormat="1" ht="21.75" customHeight="1">
      <c r="A5" s="339" t="s">
        <v>71</v>
      </c>
      <c r="B5" s="269" t="s">
        <v>73</v>
      </c>
      <c r="C5" s="320" t="e">
        <f aca="true" t="shared" si="0" ref="C5:J5">C7*100/C8</f>
        <v>#DIV/0!</v>
      </c>
      <c r="D5" s="320" t="e">
        <f t="shared" si="0"/>
        <v>#DIV/0!</v>
      </c>
      <c r="E5" s="320" t="e">
        <f t="shared" si="0"/>
        <v>#DIV/0!</v>
      </c>
      <c r="F5" s="320"/>
      <c r="G5" s="320"/>
      <c r="H5" s="320" t="e">
        <f t="shared" si="0"/>
        <v>#DIV/0!</v>
      </c>
      <c r="I5" s="320"/>
      <c r="J5" s="320" t="e">
        <f t="shared" si="0"/>
        <v>#DIV/0!</v>
      </c>
      <c r="K5" s="320"/>
      <c r="L5" s="389">
        <v>0.09</v>
      </c>
      <c r="M5" s="268"/>
      <c r="N5" s="390"/>
      <c r="O5" s="268"/>
      <c r="P5" s="268">
        <v>100</v>
      </c>
      <c r="Q5" s="391"/>
      <c r="R5" s="268"/>
      <c r="S5" s="268">
        <v>0.13</v>
      </c>
      <c r="T5" s="268">
        <v>0.11</v>
      </c>
    </row>
    <row r="6" spans="1:20" s="257" customFormat="1" ht="21.75" customHeight="1">
      <c r="A6" s="340" t="s">
        <v>72</v>
      </c>
      <c r="B6" s="341"/>
      <c r="C6" s="131"/>
      <c r="D6" s="134"/>
      <c r="E6" s="134"/>
      <c r="F6" s="134"/>
      <c r="G6" s="134"/>
      <c r="H6" s="134"/>
      <c r="I6" s="134"/>
      <c r="J6" s="134"/>
      <c r="K6" s="134"/>
      <c r="L6" s="67"/>
      <c r="M6" s="268"/>
      <c r="N6" s="390"/>
      <c r="O6" s="268"/>
      <c r="P6" s="268"/>
      <c r="Q6" s="325"/>
      <c r="R6" s="270"/>
      <c r="S6" s="270"/>
      <c r="T6" s="268"/>
    </row>
    <row r="7" spans="1:20" s="257" customFormat="1" ht="21.75" customHeight="1">
      <c r="A7" s="201" t="s">
        <v>2</v>
      </c>
      <c r="B7" s="342"/>
      <c r="C7" s="134"/>
      <c r="D7" s="134"/>
      <c r="E7" s="134"/>
      <c r="F7" s="134"/>
      <c r="G7" s="134"/>
      <c r="H7" s="134"/>
      <c r="I7" s="134"/>
      <c r="J7" s="134"/>
      <c r="K7" s="134"/>
      <c r="L7" s="392">
        <v>6</v>
      </c>
      <c r="M7" s="268"/>
      <c r="N7" s="390"/>
      <c r="O7" s="268" t="s">
        <v>70</v>
      </c>
      <c r="P7" s="268">
        <v>1</v>
      </c>
      <c r="Q7" s="297">
        <v>4</v>
      </c>
      <c r="R7" s="273">
        <v>5</v>
      </c>
      <c r="S7" s="273">
        <v>47</v>
      </c>
      <c r="T7" s="268"/>
    </row>
    <row r="8" spans="1:20" s="257" customFormat="1" ht="21.75" customHeight="1">
      <c r="A8" s="202" t="s">
        <v>69</v>
      </c>
      <c r="B8" s="269"/>
      <c r="C8" s="134"/>
      <c r="D8" s="134"/>
      <c r="E8" s="134"/>
      <c r="F8" s="134"/>
      <c r="G8" s="134"/>
      <c r="H8" s="134"/>
      <c r="I8" s="134"/>
      <c r="J8" s="134"/>
      <c r="K8" s="134"/>
      <c r="L8" s="393">
        <v>6534</v>
      </c>
      <c r="M8" s="268"/>
      <c r="N8" s="390"/>
      <c r="O8" s="268">
        <v>3</v>
      </c>
      <c r="P8" s="268">
        <v>1</v>
      </c>
      <c r="Q8" s="325" t="s">
        <v>79</v>
      </c>
      <c r="R8" s="270"/>
      <c r="S8" s="273">
        <v>36209</v>
      </c>
      <c r="T8" s="268"/>
    </row>
    <row r="9" spans="1:20" s="257" customFormat="1" ht="21">
      <c r="A9" s="210" t="s">
        <v>7</v>
      </c>
      <c r="B9" s="269" t="s">
        <v>65</v>
      </c>
      <c r="C9" s="320" t="e">
        <f aca="true" t="shared" si="1" ref="C9:J9">C11*100/C13</f>
        <v>#DIV/0!</v>
      </c>
      <c r="D9" s="320" t="e">
        <f t="shared" si="1"/>
        <v>#DIV/0!</v>
      </c>
      <c r="E9" s="320" t="e">
        <f t="shared" si="1"/>
        <v>#DIV/0!</v>
      </c>
      <c r="F9" s="320"/>
      <c r="G9" s="320"/>
      <c r="H9" s="320" t="e">
        <f t="shared" si="1"/>
        <v>#DIV/0!</v>
      </c>
      <c r="I9" s="320"/>
      <c r="J9" s="320" t="e">
        <f t="shared" si="1"/>
        <v>#DIV/0!</v>
      </c>
      <c r="K9" s="320"/>
      <c r="L9" s="394">
        <v>100</v>
      </c>
      <c r="M9" s="268"/>
      <c r="N9" s="390"/>
      <c r="O9" s="268"/>
      <c r="P9" s="268">
        <v>100</v>
      </c>
      <c r="Q9" s="391">
        <v>60</v>
      </c>
      <c r="R9" s="268">
        <v>75</v>
      </c>
      <c r="S9" s="268">
        <v>100</v>
      </c>
      <c r="T9" s="268">
        <v>40</v>
      </c>
    </row>
    <row r="10" spans="1:20" s="257" customFormat="1" ht="21">
      <c r="A10" s="344" t="s">
        <v>8</v>
      </c>
      <c r="B10" s="342"/>
      <c r="C10" s="134"/>
      <c r="D10" s="134"/>
      <c r="E10" s="134"/>
      <c r="F10" s="134"/>
      <c r="G10" s="134"/>
      <c r="H10" s="134"/>
      <c r="I10" s="134"/>
      <c r="J10" s="134"/>
      <c r="K10" s="134"/>
      <c r="L10" s="67"/>
      <c r="M10" s="268"/>
      <c r="N10" s="390"/>
      <c r="O10" s="268"/>
      <c r="P10" s="268"/>
      <c r="Q10" s="325"/>
      <c r="R10" s="270"/>
      <c r="S10" s="270"/>
      <c r="T10" s="268"/>
    </row>
    <row r="11" spans="1:20" s="257" customFormat="1" ht="21">
      <c r="A11" s="345" t="s">
        <v>3</v>
      </c>
      <c r="B11" s="342"/>
      <c r="C11" s="134"/>
      <c r="D11" s="134"/>
      <c r="E11" s="134"/>
      <c r="F11" s="134"/>
      <c r="G11" s="134"/>
      <c r="H11" s="134"/>
      <c r="I11" s="134"/>
      <c r="J11" s="134"/>
      <c r="K11" s="134"/>
      <c r="L11" s="392">
        <v>3</v>
      </c>
      <c r="M11" s="268"/>
      <c r="N11" s="390"/>
      <c r="O11" s="268" t="s">
        <v>70</v>
      </c>
      <c r="P11" s="268">
        <v>4</v>
      </c>
      <c r="Q11" s="297">
        <v>3</v>
      </c>
      <c r="R11" s="273">
        <v>3</v>
      </c>
      <c r="S11" s="273">
        <v>4</v>
      </c>
      <c r="T11" s="268">
        <v>2</v>
      </c>
    </row>
    <row r="12" spans="1:20" s="257" customFormat="1" ht="21">
      <c r="A12" s="345" t="s">
        <v>8</v>
      </c>
      <c r="B12" s="342"/>
      <c r="C12" s="134"/>
      <c r="D12" s="134"/>
      <c r="E12" s="134"/>
      <c r="F12" s="134"/>
      <c r="G12" s="134"/>
      <c r="H12" s="134"/>
      <c r="I12" s="134"/>
      <c r="J12" s="134"/>
      <c r="K12" s="134"/>
      <c r="L12" s="67"/>
      <c r="M12" s="268"/>
      <c r="N12" s="390"/>
      <c r="O12" s="268"/>
      <c r="P12" s="268"/>
      <c r="Q12" s="325"/>
      <c r="R12" s="270"/>
      <c r="S12" s="270"/>
      <c r="T12" s="268"/>
    </row>
    <row r="13" spans="1:20" s="257" customFormat="1" ht="21">
      <c r="A13" s="345" t="s">
        <v>4</v>
      </c>
      <c r="B13" s="269"/>
      <c r="C13" s="134"/>
      <c r="D13" s="134"/>
      <c r="E13" s="134"/>
      <c r="F13" s="134"/>
      <c r="G13" s="134"/>
      <c r="H13" s="134"/>
      <c r="I13" s="134"/>
      <c r="J13" s="134"/>
      <c r="K13" s="134"/>
      <c r="L13" s="392">
        <v>3</v>
      </c>
      <c r="M13" s="268"/>
      <c r="N13" s="390"/>
      <c r="O13" s="268" t="s">
        <v>70</v>
      </c>
      <c r="P13" s="268">
        <v>4</v>
      </c>
      <c r="Q13" s="297">
        <v>5</v>
      </c>
      <c r="R13" s="273">
        <v>4</v>
      </c>
      <c r="S13" s="273">
        <v>4</v>
      </c>
      <c r="T13" s="268">
        <v>5</v>
      </c>
    </row>
    <row r="14" spans="1:20" s="257" customFormat="1" ht="21">
      <c r="A14" s="345" t="s">
        <v>9</v>
      </c>
      <c r="B14" s="341"/>
      <c r="C14" s="134"/>
      <c r="D14" s="134"/>
      <c r="E14" s="134"/>
      <c r="F14" s="134"/>
      <c r="G14" s="134"/>
      <c r="H14" s="134"/>
      <c r="I14" s="134"/>
      <c r="J14" s="134"/>
      <c r="K14" s="134"/>
      <c r="L14" s="67"/>
      <c r="M14" s="268"/>
      <c r="N14" s="390"/>
      <c r="O14" s="268"/>
      <c r="P14" s="268"/>
      <c r="Q14" s="325"/>
      <c r="R14" s="270"/>
      <c r="S14" s="270"/>
      <c r="T14" s="268"/>
    </row>
    <row r="15" spans="1:20" s="257" customFormat="1" ht="21">
      <c r="A15" s="346" t="s">
        <v>10</v>
      </c>
      <c r="B15" s="269" t="s">
        <v>65</v>
      </c>
      <c r="C15" s="320" t="e">
        <f>C17*100/C19</f>
        <v>#DIV/0!</v>
      </c>
      <c r="D15" s="320" t="e">
        <f>D17*100/D19</f>
        <v>#DIV/0!</v>
      </c>
      <c r="E15" s="320" t="e">
        <f aca="true" t="shared" si="2" ref="E15:J15">E17*100/E19</f>
        <v>#DIV/0!</v>
      </c>
      <c r="F15" s="320"/>
      <c r="G15" s="320"/>
      <c r="H15" s="320" t="e">
        <f t="shared" si="2"/>
        <v>#DIV/0!</v>
      </c>
      <c r="I15" s="320"/>
      <c r="J15" s="320" t="e">
        <f t="shared" si="2"/>
        <v>#DIV/0!</v>
      </c>
      <c r="K15" s="320"/>
      <c r="L15" s="389">
        <v>82.35</v>
      </c>
      <c r="M15" s="268"/>
      <c r="N15" s="390"/>
      <c r="O15" s="268"/>
      <c r="P15" s="268">
        <v>0</v>
      </c>
      <c r="Q15" s="391">
        <v>14.29</v>
      </c>
      <c r="R15" s="268">
        <v>10</v>
      </c>
      <c r="S15" s="268">
        <v>26.32</v>
      </c>
      <c r="T15" s="268">
        <v>40</v>
      </c>
    </row>
    <row r="16" spans="1:20" s="257" customFormat="1" ht="21">
      <c r="A16" s="347" t="s">
        <v>8</v>
      </c>
      <c r="B16" s="269"/>
      <c r="C16" s="134"/>
      <c r="D16" s="134"/>
      <c r="E16" s="134"/>
      <c r="F16" s="134"/>
      <c r="G16" s="134"/>
      <c r="H16" s="134"/>
      <c r="I16" s="134"/>
      <c r="J16" s="134"/>
      <c r="K16" s="134"/>
      <c r="L16" s="67"/>
      <c r="M16" s="268"/>
      <c r="N16" s="390"/>
      <c r="O16" s="268"/>
      <c r="P16" s="268"/>
      <c r="Q16" s="325"/>
      <c r="R16" s="270"/>
      <c r="S16" s="270"/>
      <c r="T16" s="268"/>
    </row>
    <row r="17" spans="1:20" s="257" customFormat="1" ht="21">
      <c r="A17" s="201" t="s">
        <v>5</v>
      </c>
      <c r="B17" s="342"/>
      <c r="C17" s="134"/>
      <c r="D17" s="134"/>
      <c r="E17" s="134"/>
      <c r="F17" s="134"/>
      <c r="G17" s="134"/>
      <c r="H17" s="134"/>
      <c r="I17" s="134"/>
      <c r="J17" s="134"/>
      <c r="K17" s="134"/>
      <c r="L17" s="392">
        <v>14</v>
      </c>
      <c r="M17" s="268"/>
      <c r="N17" s="390"/>
      <c r="O17" s="268" t="s">
        <v>70</v>
      </c>
      <c r="P17" s="268">
        <v>18</v>
      </c>
      <c r="Q17" s="325"/>
      <c r="R17" s="270"/>
      <c r="S17" s="270"/>
      <c r="T17" s="268"/>
    </row>
    <row r="18" spans="1:20" s="257" customFormat="1" ht="21">
      <c r="A18" s="201" t="s">
        <v>8</v>
      </c>
      <c r="B18" s="342"/>
      <c r="C18" s="134"/>
      <c r="D18" s="134"/>
      <c r="E18" s="134"/>
      <c r="F18" s="134"/>
      <c r="G18" s="134"/>
      <c r="H18" s="134"/>
      <c r="I18" s="134"/>
      <c r="J18" s="134"/>
      <c r="K18" s="134"/>
      <c r="L18" s="67"/>
      <c r="M18" s="268"/>
      <c r="N18" s="390"/>
      <c r="O18" s="268"/>
      <c r="P18" s="268"/>
      <c r="Q18" s="297">
        <v>2</v>
      </c>
      <c r="R18" s="273">
        <v>1</v>
      </c>
      <c r="S18" s="273">
        <v>5</v>
      </c>
      <c r="T18" s="268">
        <v>4</v>
      </c>
    </row>
    <row r="19" spans="1:20" s="257" customFormat="1" ht="21">
      <c r="A19" s="201" t="s">
        <v>6</v>
      </c>
      <c r="B19" s="348"/>
      <c r="C19" s="134"/>
      <c r="D19" s="134"/>
      <c r="E19" s="134"/>
      <c r="F19" s="134"/>
      <c r="G19" s="134"/>
      <c r="H19" s="134"/>
      <c r="I19" s="134"/>
      <c r="J19" s="134"/>
      <c r="K19" s="134"/>
      <c r="L19" s="392">
        <v>11</v>
      </c>
      <c r="M19" s="268"/>
      <c r="N19" s="390"/>
      <c r="O19" s="268" t="s">
        <v>70</v>
      </c>
      <c r="P19" s="268">
        <v>26</v>
      </c>
      <c r="Q19" s="297">
        <v>14</v>
      </c>
      <c r="R19" s="273">
        <v>10</v>
      </c>
      <c r="S19" s="273">
        <v>19</v>
      </c>
      <c r="T19" s="268">
        <v>10</v>
      </c>
    </row>
    <row r="20" spans="1:20" s="257" customFormat="1" ht="21">
      <c r="A20" s="349" t="s">
        <v>11</v>
      </c>
      <c r="B20" s="341"/>
      <c r="C20" s="134"/>
      <c r="D20" s="134"/>
      <c r="E20" s="134"/>
      <c r="F20" s="134"/>
      <c r="G20" s="134"/>
      <c r="H20" s="134"/>
      <c r="I20" s="134"/>
      <c r="J20" s="134"/>
      <c r="K20" s="134"/>
      <c r="L20" s="67"/>
      <c r="M20" s="268"/>
      <c r="N20" s="390"/>
      <c r="O20" s="268"/>
      <c r="P20" s="268"/>
      <c r="Q20" s="325"/>
      <c r="R20" s="270"/>
      <c r="S20" s="270"/>
      <c r="T20" s="268"/>
    </row>
    <row r="21" spans="1:20" s="257" customFormat="1" ht="21">
      <c r="A21" s="210" t="s">
        <v>12</v>
      </c>
      <c r="B21" s="269" t="s">
        <v>65</v>
      </c>
      <c r="C21" s="134"/>
      <c r="D21" s="134"/>
      <c r="E21" s="134"/>
      <c r="F21" s="134"/>
      <c r="G21" s="134"/>
      <c r="H21" s="134"/>
      <c r="I21" s="134"/>
      <c r="J21" s="134"/>
      <c r="K21" s="134"/>
      <c r="L21" s="392">
        <v>100</v>
      </c>
      <c r="M21" s="268"/>
      <c r="N21" s="390"/>
      <c r="O21" s="268"/>
      <c r="P21" s="268"/>
      <c r="Q21" s="297">
        <v>0</v>
      </c>
      <c r="R21" s="273">
        <v>0</v>
      </c>
      <c r="S21" s="273">
        <v>0</v>
      </c>
      <c r="T21" s="268"/>
    </row>
    <row r="22" spans="1:20" s="257" customFormat="1" ht="21">
      <c r="A22" s="307" t="s">
        <v>40</v>
      </c>
      <c r="B22" s="341"/>
      <c r="C22" s="134"/>
      <c r="D22" s="134"/>
      <c r="E22" s="134"/>
      <c r="F22" s="134"/>
      <c r="G22" s="134"/>
      <c r="H22" s="134"/>
      <c r="I22" s="134"/>
      <c r="J22" s="134"/>
      <c r="K22" s="134"/>
      <c r="L22" s="67"/>
      <c r="M22" s="268"/>
      <c r="N22" s="390"/>
      <c r="O22" s="268"/>
      <c r="P22" s="268"/>
      <c r="Q22" s="325"/>
      <c r="R22" s="270"/>
      <c r="S22" s="270"/>
      <c r="T22" s="268"/>
    </row>
    <row r="23" spans="1:20" s="257" customFormat="1" ht="21">
      <c r="A23" s="210" t="s">
        <v>39</v>
      </c>
      <c r="B23" s="320"/>
      <c r="C23" s="320" t="e">
        <f aca="true" t="shared" si="3" ref="C23:K23">C25*100/C27</f>
        <v>#DIV/0!</v>
      </c>
      <c r="D23" s="320" t="e">
        <f t="shared" si="3"/>
        <v>#DIV/0!</v>
      </c>
      <c r="E23" s="134" t="e">
        <f t="shared" si="3"/>
        <v>#DIV/0!</v>
      </c>
      <c r="F23" s="134"/>
      <c r="G23" s="134"/>
      <c r="H23" s="134" t="e">
        <f t="shared" si="3"/>
        <v>#DIV/0!</v>
      </c>
      <c r="I23" s="134"/>
      <c r="J23" s="134" t="e">
        <f t="shared" si="3"/>
        <v>#DIV/0!</v>
      </c>
      <c r="K23" s="134" t="e">
        <f t="shared" si="3"/>
        <v>#DIV/0!</v>
      </c>
      <c r="L23" s="67"/>
      <c r="M23" s="268"/>
      <c r="N23" s="390"/>
      <c r="O23" s="268"/>
      <c r="P23" s="268"/>
      <c r="Q23" s="391"/>
      <c r="R23" s="268"/>
      <c r="S23" s="268"/>
      <c r="T23" s="268"/>
    </row>
    <row r="24" spans="1:20" s="257" customFormat="1" ht="21">
      <c r="A24" s="307" t="s">
        <v>13</v>
      </c>
      <c r="B24" s="348"/>
      <c r="C24" s="134"/>
      <c r="D24" s="134"/>
      <c r="E24" s="134"/>
      <c r="F24" s="134"/>
      <c r="G24" s="134"/>
      <c r="H24" s="134"/>
      <c r="I24" s="134"/>
      <c r="J24" s="134"/>
      <c r="K24" s="134"/>
      <c r="L24" s="67"/>
      <c r="M24" s="268"/>
      <c r="N24" s="390"/>
      <c r="O24" s="268" t="s">
        <v>70</v>
      </c>
      <c r="P24" s="268" t="s">
        <v>70</v>
      </c>
      <c r="Q24" s="325"/>
      <c r="R24" s="270"/>
      <c r="S24" s="270"/>
      <c r="T24" s="268"/>
    </row>
    <row r="25" spans="1:20" s="257" customFormat="1" ht="21">
      <c r="A25" s="350" t="s">
        <v>41</v>
      </c>
      <c r="B25" s="348"/>
      <c r="C25" s="134"/>
      <c r="D25" s="134"/>
      <c r="E25" s="134"/>
      <c r="F25" s="134"/>
      <c r="G25" s="134"/>
      <c r="H25" s="134"/>
      <c r="I25" s="134"/>
      <c r="J25" s="134"/>
      <c r="K25" s="134"/>
      <c r="L25" s="392">
        <v>11</v>
      </c>
      <c r="M25" s="268"/>
      <c r="N25" s="390"/>
      <c r="O25" s="268"/>
      <c r="P25" s="268"/>
      <c r="Q25" s="325"/>
      <c r="R25" s="270"/>
      <c r="S25" s="270"/>
      <c r="T25" s="268"/>
    </row>
    <row r="26" spans="1:20" s="257" customFormat="1" ht="21">
      <c r="A26" s="351" t="s">
        <v>42</v>
      </c>
      <c r="B26" s="348"/>
      <c r="C26" s="134"/>
      <c r="D26" s="134"/>
      <c r="E26" s="134"/>
      <c r="F26" s="134"/>
      <c r="G26" s="134"/>
      <c r="H26" s="134"/>
      <c r="I26" s="134"/>
      <c r="J26" s="134"/>
      <c r="K26" s="134"/>
      <c r="L26" s="67"/>
      <c r="M26" s="268"/>
      <c r="N26" s="390"/>
      <c r="O26" s="268"/>
      <c r="P26" s="268"/>
      <c r="Q26" s="325"/>
      <c r="R26" s="270"/>
      <c r="S26" s="270"/>
      <c r="T26" s="268"/>
    </row>
    <row r="27" spans="1:20" s="257" customFormat="1" ht="21">
      <c r="A27" s="309" t="s">
        <v>43</v>
      </c>
      <c r="B27" s="348"/>
      <c r="C27" s="134"/>
      <c r="D27" s="134"/>
      <c r="E27" s="134"/>
      <c r="F27" s="134"/>
      <c r="G27" s="134"/>
      <c r="H27" s="134"/>
      <c r="I27" s="134"/>
      <c r="J27" s="134"/>
      <c r="K27" s="134"/>
      <c r="L27" s="392">
        <v>11</v>
      </c>
      <c r="M27" s="268"/>
      <c r="N27" s="390"/>
      <c r="O27" s="268"/>
      <c r="P27" s="268"/>
      <c r="Q27" s="325"/>
      <c r="R27" s="270"/>
      <c r="S27" s="270"/>
      <c r="T27" s="268"/>
    </row>
    <row r="28" spans="1:20" s="257" customFormat="1" ht="21">
      <c r="A28" s="309" t="s">
        <v>44</v>
      </c>
      <c r="B28" s="342"/>
      <c r="C28" s="134"/>
      <c r="D28" s="134"/>
      <c r="E28" s="134"/>
      <c r="F28" s="134"/>
      <c r="G28" s="134"/>
      <c r="H28" s="134"/>
      <c r="I28" s="134"/>
      <c r="J28" s="134"/>
      <c r="K28" s="134"/>
      <c r="L28" s="67"/>
      <c r="M28" s="268"/>
      <c r="N28" s="390"/>
      <c r="O28" s="268"/>
      <c r="P28" s="268"/>
      <c r="Q28" s="325"/>
      <c r="R28" s="270"/>
      <c r="S28" s="270"/>
      <c r="T28" s="268"/>
    </row>
    <row r="29" spans="1:20" s="257" customFormat="1" ht="21">
      <c r="A29" s="210" t="s">
        <v>45</v>
      </c>
      <c r="B29" s="269" t="s">
        <v>65</v>
      </c>
      <c r="C29" s="134"/>
      <c r="D29" s="134"/>
      <c r="E29" s="134"/>
      <c r="F29" s="134"/>
      <c r="G29" s="134"/>
      <c r="H29" s="134"/>
      <c r="I29" s="134"/>
      <c r="J29" s="134"/>
      <c r="K29" s="134"/>
      <c r="L29" s="67"/>
      <c r="M29" s="268"/>
      <c r="N29" s="390"/>
      <c r="O29" s="268"/>
      <c r="P29" s="268"/>
      <c r="Q29" s="297">
        <v>0</v>
      </c>
      <c r="R29" s="273">
        <v>0</v>
      </c>
      <c r="S29" s="273">
        <v>0</v>
      </c>
      <c r="T29" s="268"/>
    </row>
    <row r="30" spans="1:20" s="257" customFormat="1" ht="21">
      <c r="A30" s="307" t="s">
        <v>48</v>
      </c>
      <c r="B30" s="352"/>
      <c r="C30" s="134"/>
      <c r="D30" s="134"/>
      <c r="E30" s="134"/>
      <c r="F30" s="134"/>
      <c r="G30" s="134"/>
      <c r="H30" s="134"/>
      <c r="I30" s="134"/>
      <c r="J30" s="134"/>
      <c r="K30" s="134"/>
      <c r="L30" s="67"/>
      <c r="M30" s="268"/>
      <c r="N30" s="390"/>
      <c r="O30" s="268" t="s">
        <v>70</v>
      </c>
      <c r="P30" s="268" t="s">
        <v>70</v>
      </c>
      <c r="Q30" s="325"/>
      <c r="R30" s="270"/>
      <c r="S30" s="270"/>
      <c r="T30" s="268"/>
    </row>
    <row r="31" spans="1:20" s="257" customFormat="1" ht="21">
      <c r="A31" s="351" t="s">
        <v>46</v>
      </c>
      <c r="B31" s="342"/>
      <c r="C31" s="134"/>
      <c r="D31" s="134"/>
      <c r="E31" s="134"/>
      <c r="F31" s="134"/>
      <c r="G31" s="134"/>
      <c r="H31" s="134"/>
      <c r="I31" s="134"/>
      <c r="J31" s="134"/>
      <c r="K31" s="134"/>
      <c r="L31" s="67"/>
      <c r="M31" s="268"/>
      <c r="N31" s="390"/>
      <c r="O31" s="268"/>
      <c r="P31" s="268"/>
      <c r="Q31" s="325"/>
      <c r="R31" s="270"/>
      <c r="S31" s="270"/>
      <c r="T31" s="268"/>
    </row>
    <row r="32" spans="1:20" s="257" customFormat="1" ht="21">
      <c r="A32" s="309" t="s">
        <v>50</v>
      </c>
      <c r="B32" s="342"/>
      <c r="C32" s="134"/>
      <c r="D32" s="134"/>
      <c r="E32" s="134"/>
      <c r="F32" s="134"/>
      <c r="G32" s="134"/>
      <c r="H32" s="134"/>
      <c r="I32" s="134"/>
      <c r="J32" s="134"/>
      <c r="K32" s="134"/>
      <c r="L32" s="67"/>
      <c r="M32" s="268"/>
      <c r="N32" s="390"/>
      <c r="O32" s="268"/>
      <c r="P32" s="268"/>
      <c r="Q32" s="325"/>
      <c r="R32" s="270"/>
      <c r="S32" s="270"/>
      <c r="T32" s="268"/>
    </row>
    <row r="33" spans="1:20" s="257" customFormat="1" ht="21">
      <c r="A33" s="309" t="s">
        <v>47</v>
      </c>
      <c r="B33" s="342"/>
      <c r="C33" s="134"/>
      <c r="D33" s="134"/>
      <c r="E33" s="134"/>
      <c r="F33" s="134"/>
      <c r="G33" s="134"/>
      <c r="H33" s="134"/>
      <c r="I33" s="134"/>
      <c r="J33" s="134"/>
      <c r="K33" s="134"/>
      <c r="L33" s="67"/>
      <c r="M33" s="268"/>
      <c r="N33" s="390"/>
      <c r="O33" s="268"/>
      <c r="P33" s="268"/>
      <c r="Q33" s="325"/>
      <c r="R33" s="270"/>
      <c r="S33" s="270"/>
      <c r="T33" s="268"/>
    </row>
    <row r="34" spans="1:20" s="257" customFormat="1" ht="21">
      <c r="A34" s="309" t="s">
        <v>49</v>
      </c>
      <c r="B34" s="319"/>
      <c r="C34" s="134"/>
      <c r="D34" s="134"/>
      <c r="E34" s="134"/>
      <c r="F34" s="134"/>
      <c r="G34" s="134"/>
      <c r="H34" s="134"/>
      <c r="I34" s="134"/>
      <c r="J34" s="134"/>
      <c r="K34" s="134"/>
      <c r="L34" s="67"/>
      <c r="M34" s="268"/>
      <c r="N34" s="390"/>
      <c r="O34" s="268"/>
      <c r="P34" s="268"/>
      <c r="Q34" s="325"/>
      <c r="R34" s="270"/>
      <c r="S34" s="270"/>
      <c r="T34" s="268"/>
    </row>
    <row r="35" spans="1:20" s="257" customFormat="1" ht="21">
      <c r="A35" s="214" t="s">
        <v>51</v>
      </c>
      <c r="B35" s="319"/>
      <c r="C35" s="134"/>
      <c r="D35" s="134"/>
      <c r="E35" s="134"/>
      <c r="F35" s="134"/>
      <c r="G35" s="134"/>
      <c r="H35" s="134"/>
      <c r="I35" s="134"/>
      <c r="J35" s="134"/>
      <c r="K35" s="134"/>
      <c r="L35" s="67"/>
      <c r="M35" s="268"/>
      <c r="N35" s="390"/>
      <c r="O35" s="268"/>
      <c r="P35" s="268"/>
      <c r="Q35" s="325"/>
      <c r="R35" s="270"/>
      <c r="S35" s="270"/>
      <c r="T35" s="268"/>
    </row>
    <row r="36" spans="1:20" s="257" customFormat="1" ht="21">
      <c r="A36" s="353" t="s">
        <v>14</v>
      </c>
      <c r="B36" s="352" t="s">
        <v>66</v>
      </c>
      <c r="C36" s="320" t="e">
        <f aca="true" t="shared" si="4" ref="C36:J36">C37*100/C38</f>
        <v>#DIV/0!</v>
      </c>
      <c r="D36" s="320" t="e">
        <f t="shared" si="4"/>
        <v>#DIV/0!</v>
      </c>
      <c r="E36" s="320" t="e">
        <f t="shared" si="4"/>
        <v>#DIV/0!</v>
      </c>
      <c r="F36" s="320"/>
      <c r="G36" s="320"/>
      <c r="H36" s="320" t="e">
        <f t="shared" si="4"/>
        <v>#DIV/0!</v>
      </c>
      <c r="I36" s="320"/>
      <c r="J36" s="320" t="e">
        <f t="shared" si="4"/>
        <v>#DIV/0!</v>
      </c>
      <c r="K36" s="320"/>
      <c r="L36" s="394">
        <v>0</v>
      </c>
      <c r="M36" s="268" t="e">
        <v>#DIV/0!</v>
      </c>
      <c r="N36" s="390"/>
      <c r="O36" s="268"/>
      <c r="P36" s="268"/>
      <c r="Q36" s="391"/>
      <c r="R36" s="268"/>
      <c r="S36" s="268"/>
      <c r="T36" s="268"/>
    </row>
    <row r="37" spans="1:20" s="257" customFormat="1" ht="21">
      <c r="A37" s="354" t="s">
        <v>28</v>
      </c>
      <c r="B37" s="352"/>
      <c r="C37" s="134"/>
      <c r="D37" s="134"/>
      <c r="E37" s="134"/>
      <c r="F37" s="134"/>
      <c r="G37" s="134"/>
      <c r="H37" s="134"/>
      <c r="I37" s="134"/>
      <c r="J37" s="134"/>
      <c r="K37" s="134"/>
      <c r="L37" s="392">
        <v>0</v>
      </c>
      <c r="M37" s="268"/>
      <c r="N37" s="390"/>
      <c r="O37" s="268" t="s">
        <v>70</v>
      </c>
      <c r="P37" s="268">
        <v>1</v>
      </c>
      <c r="Q37" s="297">
        <v>0</v>
      </c>
      <c r="R37" s="273">
        <v>0</v>
      </c>
      <c r="S37" s="273">
        <v>0</v>
      </c>
      <c r="T37" s="268">
        <v>0</v>
      </c>
    </row>
    <row r="38" spans="1:20" s="257" customFormat="1" ht="21">
      <c r="A38" s="355" t="s">
        <v>25</v>
      </c>
      <c r="B38" s="319"/>
      <c r="C38" s="134"/>
      <c r="D38" s="134"/>
      <c r="E38" s="134"/>
      <c r="F38" s="134"/>
      <c r="G38" s="134"/>
      <c r="H38" s="134"/>
      <c r="I38" s="134"/>
      <c r="J38" s="134"/>
      <c r="K38" s="134"/>
      <c r="L38" s="392">
        <v>28</v>
      </c>
      <c r="M38" s="268"/>
      <c r="N38" s="390"/>
      <c r="O38" s="268" t="s">
        <v>70</v>
      </c>
      <c r="P38" s="268"/>
      <c r="Q38" s="297">
        <v>0</v>
      </c>
      <c r="R38" s="273">
        <v>0</v>
      </c>
      <c r="S38" s="273">
        <v>0</v>
      </c>
      <c r="T38" s="268">
        <v>0</v>
      </c>
    </row>
    <row r="39" spans="1:20" s="257" customFormat="1" ht="21">
      <c r="A39" s="307" t="s">
        <v>15</v>
      </c>
      <c r="B39" s="319" t="s">
        <v>67</v>
      </c>
      <c r="C39" s="320" t="e">
        <f>C40*100/C41</f>
        <v>#DIV/0!</v>
      </c>
      <c r="D39" s="320" t="e">
        <f>D40*100/D41</f>
        <v>#DIV/0!</v>
      </c>
      <c r="E39" s="320" t="e">
        <f aca="true" t="shared" si="5" ref="E39:J39">E40*100/E41</f>
        <v>#DIV/0!</v>
      </c>
      <c r="F39" s="320"/>
      <c r="G39" s="320"/>
      <c r="H39" s="320" t="e">
        <f t="shared" si="5"/>
        <v>#DIV/0!</v>
      </c>
      <c r="I39" s="320"/>
      <c r="J39" s="320" t="e">
        <f t="shared" si="5"/>
        <v>#DIV/0!</v>
      </c>
      <c r="K39" s="320"/>
      <c r="L39" s="389">
        <v>10.09</v>
      </c>
      <c r="M39" s="268" t="e">
        <v>#DIV/0!</v>
      </c>
      <c r="N39" s="390"/>
      <c r="O39" s="268"/>
      <c r="P39" s="268"/>
      <c r="Q39" s="391">
        <v>52</v>
      </c>
      <c r="R39" s="268">
        <v>74.194</v>
      </c>
      <c r="S39" s="268">
        <v>51.351</v>
      </c>
      <c r="T39" s="268">
        <v>100</v>
      </c>
    </row>
    <row r="40" spans="1:20" s="257" customFormat="1" ht="21">
      <c r="A40" s="309" t="s">
        <v>26</v>
      </c>
      <c r="B40" s="319"/>
      <c r="C40" s="134"/>
      <c r="D40" s="134"/>
      <c r="E40" s="134"/>
      <c r="F40" s="134"/>
      <c r="G40" s="134"/>
      <c r="H40" s="134"/>
      <c r="I40" s="134"/>
      <c r="J40" s="134"/>
      <c r="K40" s="134"/>
      <c r="L40" s="392">
        <v>11</v>
      </c>
      <c r="M40" s="268"/>
      <c r="N40" s="390"/>
      <c r="O40" s="268" t="s">
        <v>70</v>
      </c>
      <c r="P40" s="268">
        <v>5</v>
      </c>
      <c r="Q40" s="297">
        <v>39</v>
      </c>
      <c r="R40" s="273">
        <v>46</v>
      </c>
      <c r="S40" s="273">
        <v>38</v>
      </c>
      <c r="T40" s="268">
        <v>14</v>
      </c>
    </row>
    <row r="41" spans="1:20" s="257" customFormat="1" ht="21">
      <c r="A41" s="309" t="s">
        <v>27</v>
      </c>
      <c r="B41" s="319"/>
      <c r="C41" s="134"/>
      <c r="D41" s="134"/>
      <c r="E41" s="134"/>
      <c r="F41" s="134"/>
      <c r="G41" s="134"/>
      <c r="H41" s="134"/>
      <c r="I41" s="134"/>
      <c r="J41" s="134"/>
      <c r="K41" s="134"/>
      <c r="L41" s="392">
        <v>109</v>
      </c>
      <c r="M41" s="268"/>
      <c r="N41" s="390"/>
      <c r="O41" s="268" t="s">
        <v>70</v>
      </c>
      <c r="P41" s="268"/>
      <c r="Q41" s="297">
        <v>75</v>
      </c>
      <c r="R41" s="273">
        <v>62</v>
      </c>
      <c r="S41" s="273">
        <v>74</v>
      </c>
      <c r="T41" s="268">
        <v>14</v>
      </c>
    </row>
    <row r="42" spans="1:20" s="257" customFormat="1" ht="21">
      <c r="A42" s="358" t="s">
        <v>35</v>
      </c>
      <c r="B42" s="319" t="s">
        <v>66</v>
      </c>
      <c r="C42" s="320" t="e">
        <f aca="true" t="shared" si="6" ref="C42:J42">C43*100/C44</f>
        <v>#DIV/0!</v>
      </c>
      <c r="D42" s="320" t="e">
        <f t="shared" si="6"/>
        <v>#DIV/0!</v>
      </c>
      <c r="E42" s="320" t="e">
        <f t="shared" si="6"/>
        <v>#DIV/0!</v>
      </c>
      <c r="F42" s="320"/>
      <c r="G42" s="320"/>
      <c r="H42" s="320" t="e">
        <f t="shared" si="6"/>
        <v>#DIV/0!</v>
      </c>
      <c r="I42" s="320"/>
      <c r="J42" s="320" t="e">
        <f t="shared" si="6"/>
        <v>#DIV/0!</v>
      </c>
      <c r="K42" s="320"/>
      <c r="L42" s="389">
        <v>5.73</v>
      </c>
      <c r="M42" s="268" t="e">
        <v>#REF!</v>
      </c>
      <c r="N42" s="390"/>
      <c r="O42" s="268"/>
      <c r="P42" s="268" t="s">
        <v>70</v>
      </c>
      <c r="Q42" s="391">
        <v>10.345</v>
      </c>
      <c r="R42" s="268">
        <v>15.082</v>
      </c>
      <c r="S42" s="268">
        <v>11.144</v>
      </c>
      <c r="T42" s="268">
        <v>8.09</v>
      </c>
    </row>
    <row r="43" spans="1:20" s="257" customFormat="1" ht="21">
      <c r="A43" s="354" t="s">
        <v>36</v>
      </c>
      <c r="B43" s="319"/>
      <c r="C43" s="134"/>
      <c r="D43" s="134"/>
      <c r="E43" s="134"/>
      <c r="F43" s="134"/>
      <c r="G43" s="134"/>
      <c r="H43" s="134"/>
      <c r="I43" s="134"/>
      <c r="J43" s="134"/>
      <c r="K43" s="134"/>
      <c r="L43" s="392">
        <v>11</v>
      </c>
      <c r="M43" s="268">
        <v>0</v>
      </c>
      <c r="N43" s="390"/>
      <c r="O43" s="268">
        <v>8</v>
      </c>
      <c r="P43" s="268" t="s">
        <v>70</v>
      </c>
      <c r="Q43" s="297">
        <v>39</v>
      </c>
      <c r="R43" s="273">
        <v>46</v>
      </c>
      <c r="S43" s="273">
        <v>38</v>
      </c>
      <c r="T43" s="268">
        <v>14</v>
      </c>
    </row>
    <row r="44" spans="1:20" s="257" customFormat="1" ht="21">
      <c r="A44" s="355" t="s">
        <v>37</v>
      </c>
      <c r="B44" s="319"/>
      <c r="C44" s="134"/>
      <c r="D44" s="134"/>
      <c r="E44" s="134"/>
      <c r="F44" s="134"/>
      <c r="G44" s="134"/>
      <c r="H44" s="134"/>
      <c r="I44" s="134"/>
      <c r="J44" s="134"/>
      <c r="K44" s="134"/>
      <c r="L44" s="392">
        <v>192</v>
      </c>
      <c r="M44" s="268">
        <v>493</v>
      </c>
      <c r="N44" s="390">
        <v>575</v>
      </c>
      <c r="O44" s="268">
        <v>462</v>
      </c>
      <c r="P44" s="268" t="s">
        <v>70</v>
      </c>
      <c r="Q44" s="297">
        <v>377</v>
      </c>
      <c r="R44" s="273">
        <v>305</v>
      </c>
      <c r="S44" s="273">
        <v>341</v>
      </c>
      <c r="T44" s="268">
        <v>173</v>
      </c>
    </row>
    <row r="45" spans="1:20" s="257" customFormat="1" ht="21">
      <c r="A45" s="359" t="s">
        <v>38</v>
      </c>
      <c r="B45" s="319" t="s">
        <v>68</v>
      </c>
      <c r="C45" s="319" t="e">
        <f>C46*100/C47</f>
        <v>#DIV/0!</v>
      </c>
      <c r="D45" s="319" t="e">
        <f>D46*100/D47</f>
        <v>#DIV/0!</v>
      </c>
      <c r="E45" s="319" t="e">
        <f aca="true" t="shared" si="7" ref="E45:J45">E46*100/E47</f>
        <v>#DIV/0!</v>
      </c>
      <c r="F45" s="319"/>
      <c r="G45" s="319"/>
      <c r="H45" s="319" t="e">
        <f t="shared" si="7"/>
        <v>#DIV/0!</v>
      </c>
      <c r="I45" s="319"/>
      <c r="J45" s="319" t="e">
        <f t="shared" si="7"/>
        <v>#DIV/0!</v>
      </c>
      <c r="K45" s="319"/>
      <c r="L45" s="392">
        <v>0</v>
      </c>
      <c r="M45" s="268" t="e">
        <v>#DIV/0!</v>
      </c>
      <c r="N45" s="390"/>
      <c r="O45" s="268"/>
      <c r="P45" s="268"/>
      <c r="Q45" s="391" t="s">
        <v>70</v>
      </c>
      <c r="R45" s="268" t="s">
        <v>70</v>
      </c>
      <c r="S45" s="268"/>
      <c r="T45" s="268">
        <v>0</v>
      </c>
    </row>
    <row r="46" spans="1:20" s="257" customFormat="1" ht="21.75" customHeight="1" hidden="1">
      <c r="A46" s="360" t="s">
        <v>32</v>
      </c>
      <c r="B46" s="319"/>
      <c r="C46" s="134"/>
      <c r="D46" s="134"/>
      <c r="E46" s="134"/>
      <c r="F46" s="134"/>
      <c r="G46" s="134"/>
      <c r="H46" s="134"/>
      <c r="I46" s="134"/>
      <c r="J46" s="134"/>
      <c r="K46" s="134"/>
      <c r="L46" s="67"/>
      <c r="M46" s="268"/>
      <c r="N46" s="390"/>
      <c r="O46" s="268"/>
      <c r="P46" s="268"/>
      <c r="Q46" s="297">
        <v>0</v>
      </c>
      <c r="R46" s="273">
        <v>0</v>
      </c>
      <c r="S46" s="273">
        <v>0</v>
      </c>
      <c r="T46" s="268">
        <v>0</v>
      </c>
    </row>
    <row r="47" spans="1:20" s="257" customFormat="1" ht="21" hidden="1">
      <c r="A47" s="361" t="s">
        <v>33</v>
      </c>
      <c r="B47" s="319"/>
      <c r="C47" s="134"/>
      <c r="D47" s="134"/>
      <c r="E47" s="134"/>
      <c r="F47" s="134"/>
      <c r="G47" s="134"/>
      <c r="H47" s="134"/>
      <c r="I47" s="134"/>
      <c r="J47" s="134"/>
      <c r="K47" s="134"/>
      <c r="L47" s="67"/>
      <c r="M47" s="268"/>
      <c r="N47" s="390"/>
      <c r="O47" s="268"/>
      <c r="P47" s="268"/>
      <c r="Q47" s="297">
        <v>0</v>
      </c>
      <c r="R47" s="273">
        <v>0</v>
      </c>
      <c r="S47" s="273">
        <v>0</v>
      </c>
      <c r="T47" s="268">
        <v>0</v>
      </c>
    </row>
  </sheetData>
  <sheetProtection/>
  <mergeCells count="7">
    <mergeCell ref="J4:L4"/>
    <mergeCell ref="I2:L2"/>
    <mergeCell ref="M2:P2"/>
    <mergeCell ref="Q2:T2"/>
    <mergeCell ref="A2:A3"/>
    <mergeCell ref="B2:B3"/>
    <mergeCell ref="E2:H2"/>
  </mergeCells>
  <printOptions/>
  <pageMargins left="0.1968503937007874" right="0" top="0.3937007874015748" bottom="0.1968503937007874" header="0.5118110236220472" footer="0.5118110236220472"/>
  <pageSetup cellComments="asDisplayed"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R47"/>
  <sheetViews>
    <sheetView zoomScaleSheetLayoutView="100" zoomScalePageLayoutView="0" workbookViewId="0" topLeftCell="A13">
      <pane xSplit="1" topLeftCell="B1" activePane="topRight" state="frozen"/>
      <selection pane="topLeft" activeCell="A1" sqref="A1"/>
      <selection pane="topRight" activeCell="A13" sqref="A13"/>
    </sheetView>
  </sheetViews>
  <sheetFormatPr defaultColWidth="9.140625" defaultRowHeight="12.75"/>
  <cols>
    <col min="1" max="1" width="84.57421875" style="181" customWidth="1"/>
    <col min="2" max="2" width="15.7109375" style="181" customWidth="1"/>
    <col min="3" max="3" width="9.28125" style="181" hidden="1" customWidth="1"/>
    <col min="4" max="4" width="0" style="181" hidden="1" customWidth="1"/>
    <col min="5" max="6" width="10.7109375" style="258" customWidth="1"/>
    <col min="7" max="8" width="10.7109375" style="265" customWidth="1"/>
    <col min="9" max="10" width="0" style="181" hidden="1" customWidth="1"/>
    <col min="11" max="11" width="9.140625" style="181" customWidth="1"/>
    <col min="12" max="14" width="10.7109375" style="181" customWidth="1"/>
    <col min="15" max="16" width="10.7109375" style="181" hidden="1" customWidth="1"/>
    <col min="17" max="18" width="10.7109375" style="181" customWidth="1"/>
    <col min="19" max="16384" width="9.140625" style="181" customWidth="1"/>
  </cols>
  <sheetData>
    <row r="1" ht="21">
      <c r="A1" s="334" t="s">
        <v>64</v>
      </c>
    </row>
    <row r="2" spans="1:18" ht="21">
      <c r="A2" s="534" t="s">
        <v>0</v>
      </c>
      <c r="B2" s="535" t="s">
        <v>1</v>
      </c>
      <c r="C2" s="335" t="s">
        <v>55</v>
      </c>
      <c r="D2" s="336"/>
      <c r="E2" s="536" t="s">
        <v>55</v>
      </c>
      <c r="F2" s="537"/>
      <c r="G2" s="538" t="s">
        <v>57</v>
      </c>
      <c r="H2" s="538"/>
      <c r="I2" s="539" t="s">
        <v>58</v>
      </c>
      <c r="J2" s="539"/>
      <c r="K2" s="543" t="s">
        <v>60</v>
      </c>
      <c r="L2" s="545"/>
      <c r="M2" s="544" t="s">
        <v>62</v>
      </c>
      <c r="N2" s="545"/>
      <c r="O2" s="539" t="s">
        <v>63</v>
      </c>
      <c r="P2" s="539"/>
      <c r="Q2" s="539"/>
      <c r="R2" s="539"/>
    </row>
    <row r="3" spans="1:18" ht="21">
      <c r="A3" s="534"/>
      <c r="B3" s="535"/>
      <c r="C3" s="188">
        <v>2554</v>
      </c>
      <c r="D3" s="134">
        <v>2555</v>
      </c>
      <c r="E3" s="323">
        <v>2556</v>
      </c>
      <c r="F3" s="323">
        <v>2557</v>
      </c>
      <c r="G3" s="321">
        <v>2556</v>
      </c>
      <c r="H3" s="321">
        <v>2557</v>
      </c>
      <c r="I3" s="188">
        <v>2554</v>
      </c>
      <c r="J3" s="134">
        <v>2555</v>
      </c>
      <c r="K3" s="259">
        <v>2556</v>
      </c>
      <c r="L3" s="322">
        <v>2557</v>
      </c>
      <c r="M3" s="322">
        <v>2556</v>
      </c>
      <c r="N3" s="322">
        <v>2557</v>
      </c>
      <c r="O3" s="188">
        <v>2554</v>
      </c>
      <c r="P3" s="134">
        <v>2555</v>
      </c>
      <c r="Q3" s="134">
        <v>2556</v>
      </c>
      <c r="R3" s="134">
        <v>2557</v>
      </c>
    </row>
    <row r="4" spans="1:18" ht="21">
      <c r="A4" s="337"/>
      <c r="B4" s="338"/>
      <c r="C4" s="188"/>
      <c r="D4" s="134"/>
      <c r="E4" s="543" t="s">
        <v>74</v>
      </c>
      <c r="F4" s="545"/>
      <c r="G4" s="531" t="s">
        <v>75</v>
      </c>
      <c r="H4" s="533"/>
      <c r="I4" s="188"/>
      <c r="J4" s="134"/>
      <c r="K4" s="543" t="s">
        <v>76</v>
      </c>
      <c r="L4" s="545"/>
      <c r="M4" s="543" t="s">
        <v>78</v>
      </c>
      <c r="N4" s="545"/>
      <c r="O4" s="188"/>
      <c r="P4" s="134"/>
      <c r="Q4" s="134"/>
      <c r="R4" s="134"/>
    </row>
    <row r="5" spans="1:18" s="257" customFormat="1" ht="21">
      <c r="A5" s="339" t="s">
        <v>71</v>
      </c>
      <c r="B5" s="269" t="s">
        <v>73</v>
      </c>
      <c r="C5" s="320" t="e">
        <f aca="true" t="shared" si="0" ref="C5:J5">C7*100/C8</f>
        <v>#DIV/0!</v>
      </c>
      <c r="D5" s="320" t="e">
        <f t="shared" si="0"/>
        <v>#DIV/0!</v>
      </c>
      <c r="E5" s="266"/>
      <c r="F5" s="267"/>
      <c r="G5" s="266">
        <f>G7*100/G8</f>
        <v>0.07966540529774946</v>
      </c>
      <c r="H5" s="266">
        <f t="shared" si="0"/>
        <v>0.03460207612456748</v>
      </c>
      <c r="I5" s="320" t="e">
        <f t="shared" si="0"/>
        <v>#DIV/0!</v>
      </c>
      <c r="J5" s="320" t="e">
        <f t="shared" si="0"/>
        <v>#DIV/0!</v>
      </c>
      <c r="K5" s="320"/>
      <c r="L5" s="320"/>
      <c r="M5" s="268"/>
      <c r="N5" s="268">
        <v>0.2834</v>
      </c>
      <c r="O5" s="324" t="s">
        <v>70</v>
      </c>
      <c r="P5" s="320" t="s">
        <v>70</v>
      </c>
      <c r="Q5" s="268" t="s">
        <v>70</v>
      </c>
      <c r="R5" s="268"/>
    </row>
    <row r="6" spans="1:18" s="257" customFormat="1" ht="21">
      <c r="A6" s="340" t="s">
        <v>72</v>
      </c>
      <c r="B6" s="341"/>
      <c r="C6" s="131"/>
      <c r="D6" s="134"/>
      <c r="E6" s="319"/>
      <c r="F6" s="269"/>
      <c r="G6" s="320"/>
      <c r="H6" s="320"/>
      <c r="I6" s="319"/>
      <c r="J6" s="319"/>
      <c r="K6" s="319"/>
      <c r="L6" s="319"/>
      <c r="M6" s="268"/>
      <c r="N6" s="268"/>
      <c r="O6" s="323"/>
      <c r="P6" s="319"/>
      <c r="Q6" s="268"/>
      <c r="R6" s="268"/>
    </row>
    <row r="7" spans="1:18" s="257" customFormat="1" ht="21">
      <c r="A7" s="201" t="s">
        <v>2</v>
      </c>
      <c r="B7" s="342"/>
      <c r="C7" s="134"/>
      <c r="D7" s="134"/>
      <c r="E7" s="271"/>
      <c r="F7" s="272"/>
      <c r="G7" s="320">
        <v>4</v>
      </c>
      <c r="H7" s="320">
        <v>1</v>
      </c>
      <c r="I7" s="319"/>
      <c r="J7" s="319"/>
      <c r="K7" s="319"/>
      <c r="L7" s="319"/>
      <c r="M7" s="268"/>
      <c r="N7" s="268">
        <v>29</v>
      </c>
      <c r="O7" s="323"/>
      <c r="P7" s="319"/>
      <c r="Q7" s="343">
        <v>0</v>
      </c>
      <c r="R7" s="343">
        <v>6</v>
      </c>
    </row>
    <row r="8" spans="1:18" s="257" customFormat="1" ht="21">
      <c r="A8" s="202" t="s">
        <v>69</v>
      </c>
      <c r="B8" s="269"/>
      <c r="C8" s="134"/>
      <c r="D8" s="134"/>
      <c r="E8" s="269"/>
      <c r="F8" s="269"/>
      <c r="G8" s="274">
        <v>5021</v>
      </c>
      <c r="H8" s="274">
        <v>2890</v>
      </c>
      <c r="I8" s="319"/>
      <c r="J8" s="319"/>
      <c r="K8" s="319"/>
      <c r="L8" s="319"/>
      <c r="M8" s="268"/>
      <c r="N8" s="268">
        <v>10232</v>
      </c>
      <c r="O8" s="323"/>
      <c r="P8" s="319"/>
      <c r="Q8" s="343">
        <v>0</v>
      </c>
      <c r="R8" s="343">
        <v>4275</v>
      </c>
    </row>
    <row r="9" spans="1:18" s="257" customFormat="1" ht="21">
      <c r="A9" s="210" t="s">
        <v>7</v>
      </c>
      <c r="B9" s="269" t="s">
        <v>65</v>
      </c>
      <c r="C9" s="320" t="e">
        <f aca="true" t="shared" si="1" ref="C9:J9">C11*100/C13</f>
        <v>#DIV/0!</v>
      </c>
      <c r="D9" s="320" t="e">
        <f t="shared" si="1"/>
        <v>#DIV/0!</v>
      </c>
      <c r="E9" s="320"/>
      <c r="F9" s="270"/>
      <c r="G9" s="320">
        <f>G11*100/G13</f>
        <v>100</v>
      </c>
      <c r="H9" s="320">
        <f t="shared" si="1"/>
        <v>100</v>
      </c>
      <c r="I9" s="320" t="e">
        <f t="shared" si="1"/>
        <v>#DIV/0!</v>
      </c>
      <c r="J9" s="320" t="e">
        <f t="shared" si="1"/>
        <v>#DIV/0!</v>
      </c>
      <c r="K9" s="320"/>
      <c r="L9" s="320"/>
      <c r="M9" s="268"/>
      <c r="N9" s="268"/>
      <c r="O9" s="324" t="s">
        <v>70</v>
      </c>
      <c r="P9" s="320" t="s">
        <v>70</v>
      </c>
      <c r="Q9" s="268" t="s">
        <v>84</v>
      </c>
      <c r="R9" s="268"/>
    </row>
    <row r="10" spans="1:18" s="257" customFormat="1" ht="21">
      <c r="A10" s="344" t="s">
        <v>8</v>
      </c>
      <c r="B10" s="342"/>
      <c r="C10" s="134"/>
      <c r="D10" s="134"/>
      <c r="E10" s="319"/>
      <c r="F10" s="270"/>
      <c r="G10" s="320"/>
      <c r="H10" s="320"/>
      <c r="I10" s="319"/>
      <c r="J10" s="319"/>
      <c r="K10" s="319"/>
      <c r="L10" s="319"/>
      <c r="M10" s="268"/>
      <c r="N10" s="268"/>
      <c r="O10" s="323"/>
      <c r="P10" s="319"/>
      <c r="Q10" s="268"/>
      <c r="R10" s="268"/>
    </row>
    <row r="11" spans="1:18" s="257" customFormat="1" ht="21">
      <c r="A11" s="345" t="s">
        <v>3</v>
      </c>
      <c r="B11" s="342"/>
      <c r="C11" s="134"/>
      <c r="D11" s="134"/>
      <c r="E11" s="319"/>
      <c r="F11" s="270"/>
      <c r="G11" s="320">
        <v>2</v>
      </c>
      <c r="H11" s="320">
        <v>4</v>
      </c>
      <c r="I11" s="319"/>
      <c r="J11" s="319"/>
      <c r="K11" s="319"/>
      <c r="L11" s="319"/>
      <c r="M11" s="268"/>
      <c r="N11" s="268">
        <v>0</v>
      </c>
      <c r="O11" s="323"/>
      <c r="P11" s="319"/>
      <c r="Q11" s="343">
        <v>0</v>
      </c>
      <c r="R11" s="343">
        <v>1</v>
      </c>
    </row>
    <row r="12" spans="1:18" s="257" customFormat="1" ht="21">
      <c r="A12" s="345" t="s">
        <v>8</v>
      </c>
      <c r="B12" s="342"/>
      <c r="C12" s="134"/>
      <c r="D12" s="134"/>
      <c r="E12" s="319"/>
      <c r="F12" s="270"/>
      <c r="G12" s="320"/>
      <c r="H12" s="320"/>
      <c r="I12" s="319"/>
      <c r="J12" s="319"/>
      <c r="K12" s="319"/>
      <c r="L12" s="319"/>
      <c r="M12" s="268"/>
      <c r="N12" s="268"/>
      <c r="O12" s="323"/>
      <c r="P12" s="319"/>
      <c r="Q12" s="343"/>
      <c r="R12" s="343"/>
    </row>
    <row r="13" spans="1:18" s="257" customFormat="1" ht="21">
      <c r="A13" s="345" t="s">
        <v>4</v>
      </c>
      <c r="B13" s="269"/>
      <c r="C13" s="134"/>
      <c r="D13" s="134"/>
      <c r="E13" s="319"/>
      <c r="F13" s="270"/>
      <c r="G13" s="320">
        <v>2</v>
      </c>
      <c r="H13" s="320">
        <v>4</v>
      </c>
      <c r="I13" s="319"/>
      <c r="J13" s="319"/>
      <c r="K13" s="319"/>
      <c r="L13" s="319"/>
      <c r="M13" s="268"/>
      <c r="N13" s="268">
        <v>0</v>
      </c>
      <c r="O13" s="323"/>
      <c r="P13" s="319"/>
      <c r="Q13" s="343">
        <v>0</v>
      </c>
      <c r="R13" s="343">
        <v>1</v>
      </c>
    </row>
    <row r="14" spans="1:18" s="257" customFormat="1" ht="21">
      <c r="A14" s="345" t="s">
        <v>9</v>
      </c>
      <c r="B14" s="341"/>
      <c r="C14" s="134"/>
      <c r="D14" s="134"/>
      <c r="E14" s="319"/>
      <c r="F14" s="269"/>
      <c r="G14" s="320"/>
      <c r="H14" s="320"/>
      <c r="I14" s="319"/>
      <c r="J14" s="319"/>
      <c r="K14" s="319"/>
      <c r="L14" s="319"/>
      <c r="M14" s="268"/>
      <c r="N14" s="268"/>
      <c r="O14" s="323"/>
      <c r="P14" s="319"/>
      <c r="Q14" s="343"/>
      <c r="R14" s="268"/>
    </row>
    <row r="15" spans="1:18" s="257" customFormat="1" ht="21">
      <c r="A15" s="346" t="s">
        <v>10</v>
      </c>
      <c r="B15" s="269" t="s">
        <v>65</v>
      </c>
      <c r="C15" s="320" t="e">
        <f>C17*100/C19</f>
        <v>#DIV/0!</v>
      </c>
      <c r="D15" s="320" t="e">
        <f>D17*100/D19</f>
        <v>#DIV/0!</v>
      </c>
      <c r="E15" s="320"/>
      <c r="F15" s="275"/>
      <c r="G15" s="320">
        <f>G17*100/G19</f>
        <v>50</v>
      </c>
      <c r="H15" s="266">
        <f>H17*100/H19</f>
        <v>83.33333333333333</v>
      </c>
      <c r="I15" s="320" t="e">
        <f>I17*100/I19</f>
        <v>#DIV/0!</v>
      </c>
      <c r="J15" s="320" t="e">
        <f>J17*100/J19</f>
        <v>#DIV/0!</v>
      </c>
      <c r="K15" s="320"/>
      <c r="L15" s="320"/>
      <c r="M15" s="268"/>
      <c r="N15" s="268"/>
      <c r="O15" s="324" t="s">
        <v>70</v>
      </c>
      <c r="P15" s="320" t="s">
        <v>70</v>
      </c>
      <c r="Q15" s="268">
        <v>80</v>
      </c>
      <c r="R15" s="268"/>
    </row>
    <row r="16" spans="1:18" s="257" customFormat="1" ht="21">
      <c r="A16" s="347" t="s">
        <v>8</v>
      </c>
      <c r="B16" s="269"/>
      <c r="C16" s="134"/>
      <c r="D16" s="134"/>
      <c r="E16" s="319"/>
      <c r="F16" s="270"/>
      <c r="G16" s="320"/>
      <c r="H16" s="320"/>
      <c r="I16" s="319"/>
      <c r="J16" s="319"/>
      <c r="K16" s="319"/>
      <c r="L16" s="319"/>
      <c r="M16" s="268"/>
      <c r="N16" s="268"/>
      <c r="O16" s="323"/>
      <c r="P16" s="319"/>
      <c r="Q16" s="268"/>
      <c r="R16" s="268"/>
    </row>
    <row r="17" spans="1:18" s="257" customFormat="1" ht="21">
      <c r="A17" s="201" t="s">
        <v>5</v>
      </c>
      <c r="B17" s="342"/>
      <c r="C17" s="134"/>
      <c r="D17" s="134"/>
      <c r="E17" s="319"/>
      <c r="F17" s="273"/>
      <c r="G17" s="320">
        <v>1</v>
      </c>
      <c r="H17" s="320">
        <v>5</v>
      </c>
      <c r="I17" s="319"/>
      <c r="J17" s="319"/>
      <c r="K17" s="319"/>
      <c r="L17" s="319"/>
      <c r="M17" s="268"/>
      <c r="N17" s="268"/>
      <c r="O17" s="323"/>
      <c r="P17" s="319"/>
      <c r="Q17" s="268"/>
      <c r="R17" s="268"/>
    </row>
    <row r="18" spans="1:18" s="257" customFormat="1" ht="21">
      <c r="A18" s="201" t="s">
        <v>8</v>
      </c>
      <c r="B18" s="342"/>
      <c r="C18" s="134"/>
      <c r="D18" s="134"/>
      <c r="E18" s="319"/>
      <c r="F18" s="270"/>
      <c r="G18" s="320"/>
      <c r="H18" s="320"/>
      <c r="I18" s="319"/>
      <c r="J18" s="319"/>
      <c r="K18" s="319"/>
      <c r="L18" s="319"/>
      <c r="M18" s="268"/>
      <c r="N18" s="268">
        <v>0</v>
      </c>
      <c r="O18" s="323"/>
      <c r="P18" s="319"/>
      <c r="Q18" s="343">
        <v>4</v>
      </c>
      <c r="R18" s="343">
        <v>3</v>
      </c>
    </row>
    <row r="19" spans="1:18" s="257" customFormat="1" ht="21">
      <c r="A19" s="201" t="s">
        <v>6</v>
      </c>
      <c r="B19" s="348"/>
      <c r="C19" s="134"/>
      <c r="D19" s="134"/>
      <c r="E19" s="319"/>
      <c r="F19" s="273"/>
      <c r="G19" s="320">
        <v>2</v>
      </c>
      <c r="H19" s="320">
        <v>6</v>
      </c>
      <c r="I19" s="319"/>
      <c r="J19" s="319"/>
      <c r="K19" s="319"/>
      <c r="L19" s="319"/>
      <c r="M19" s="268"/>
      <c r="N19" s="268">
        <v>0</v>
      </c>
      <c r="O19" s="323"/>
      <c r="P19" s="319"/>
      <c r="Q19" s="343">
        <v>5</v>
      </c>
      <c r="R19" s="343">
        <v>4</v>
      </c>
    </row>
    <row r="20" spans="1:18" s="257" customFormat="1" ht="21">
      <c r="A20" s="349" t="s">
        <v>11</v>
      </c>
      <c r="B20" s="341"/>
      <c r="C20" s="134"/>
      <c r="D20" s="134"/>
      <c r="E20" s="319"/>
      <c r="F20" s="270"/>
      <c r="G20" s="269"/>
      <c r="H20" s="320"/>
      <c r="I20" s="319"/>
      <c r="J20" s="319"/>
      <c r="K20" s="319"/>
      <c r="L20" s="319"/>
      <c r="M20" s="268"/>
      <c r="N20" s="268"/>
      <c r="O20" s="323"/>
      <c r="P20" s="319"/>
      <c r="Q20" s="268"/>
      <c r="R20" s="343"/>
    </row>
    <row r="21" spans="1:18" s="257" customFormat="1" ht="21">
      <c r="A21" s="210" t="s">
        <v>12</v>
      </c>
      <c r="B21" s="269" t="s">
        <v>65</v>
      </c>
      <c r="C21" s="134"/>
      <c r="D21" s="134"/>
      <c r="E21" s="319"/>
      <c r="F21" s="267"/>
      <c r="G21" s="320" t="s">
        <v>85</v>
      </c>
      <c r="H21" s="320" t="s">
        <v>85</v>
      </c>
      <c r="I21" s="319"/>
      <c r="J21" s="319"/>
      <c r="K21" s="319"/>
      <c r="L21" s="319"/>
      <c r="M21" s="268"/>
      <c r="N21" s="268"/>
      <c r="O21" s="323"/>
      <c r="P21" s="319"/>
      <c r="Q21" s="268">
        <v>92.3077</v>
      </c>
      <c r="R21" s="268">
        <v>77.77</v>
      </c>
    </row>
    <row r="22" spans="1:18" s="257" customFormat="1" ht="21">
      <c r="A22" s="307" t="s">
        <v>40</v>
      </c>
      <c r="B22" s="341"/>
      <c r="C22" s="134"/>
      <c r="D22" s="134"/>
      <c r="E22" s="319"/>
      <c r="F22" s="277"/>
      <c r="G22" s="320"/>
      <c r="H22" s="320"/>
      <c r="I22" s="319"/>
      <c r="J22" s="319"/>
      <c r="K22" s="319"/>
      <c r="L22" s="319"/>
      <c r="M22" s="268"/>
      <c r="N22" s="268"/>
      <c r="O22" s="323"/>
      <c r="P22" s="319"/>
      <c r="Q22" s="268"/>
      <c r="R22" s="268"/>
    </row>
    <row r="23" spans="1:18" s="257" customFormat="1" ht="21">
      <c r="A23" s="210" t="s">
        <v>39</v>
      </c>
      <c r="B23" s="320"/>
      <c r="C23" s="320" t="e">
        <f aca="true" t="shared" si="2" ref="C23:J23">C25*100/C27</f>
        <v>#DIV/0!</v>
      </c>
      <c r="D23" s="320" t="e">
        <f t="shared" si="2"/>
        <v>#DIV/0!</v>
      </c>
      <c r="E23" s="134"/>
      <c r="F23" s="273"/>
      <c r="G23" s="319"/>
      <c r="H23" s="319"/>
      <c r="I23" s="319" t="e">
        <f t="shared" si="2"/>
        <v>#DIV/0!</v>
      </c>
      <c r="J23" s="319" t="e">
        <f t="shared" si="2"/>
        <v>#DIV/0!</v>
      </c>
      <c r="K23" s="319"/>
      <c r="L23" s="319"/>
      <c r="M23" s="268"/>
      <c r="N23" s="268"/>
      <c r="O23" s="324" t="s">
        <v>70</v>
      </c>
      <c r="P23" s="320" t="s">
        <v>70</v>
      </c>
      <c r="Q23" s="268"/>
      <c r="R23" s="268"/>
    </row>
    <row r="24" spans="1:18" s="257" customFormat="1" ht="21">
      <c r="A24" s="307" t="s">
        <v>13</v>
      </c>
      <c r="B24" s="348"/>
      <c r="C24" s="134"/>
      <c r="D24" s="134"/>
      <c r="E24" s="319"/>
      <c r="F24" s="270"/>
      <c r="G24" s="320"/>
      <c r="H24" s="320"/>
      <c r="I24" s="319"/>
      <c r="J24" s="319"/>
      <c r="K24" s="319"/>
      <c r="L24" s="319"/>
      <c r="M24" s="268"/>
      <c r="N24" s="268"/>
      <c r="O24" s="323"/>
      <c r="P24" s="319"/>
      <c r="Q24" s="268"/>
      <c r="R24" s="268"/>
    </row>
    <row r="25" spans="1:18" s="257" customFormat="1" ht="21">
      <c r="A25" s="350" t="s">
        <v>41</v>
      </c>
      <c r="B25" s="348"/>
      <c r="C25" s="134"/>
      <c r="D25" s="134"/>
      <c r="E25" s="319"/>
      <c r="F25" s="273"/>
      <c r="G25" s="320"/>
      <c r="H25" s="320"/>
      <c r="I25" s="319"/>
      <c r="J25" s="319"/>
      <c r="K25" s="319"/>
      <c r="L25" s="319"/>
      <c r="M25" s="268"/>
      <c r="N25" s="268"/>
      <c r="O25" s="323"/>
      <c r="P25" s="319"/>
      <c r="Q25" s="343">
        <v>24</v>
      </c>
      <c r="R25" s="343">
        <v>7</v>
      </c>
    </row>
    <row r="26" spans="1:18" s="257" customFormat="1" ht="21">
      <c r="A26" s="351" t="s">
        <v>42</v>
      </c>
      <c r="B26" s="348"/>
      <c r="C26" s="134"/>
      <c r="D26" s="134"/>
      <c r="E26" s="319"/>
      <c r="F26" s="270"/>
      <c r="G26" s="320"/>
      <c r="H26" s="320"/>
      <c r="I26" s="319"/>
      <c r="J26" s="319"/>
      <c r="K26" s="319"/>
      <c r="L26" s="319"/>
      <c r="M26" s="268"/>
      <c r="N26" s="268"/>
      <c r="O26" s="323"/>
      <c r="P26" s="319"/>
      <c r="Q26" s="343"/>
      <c r="R26" s="343"/>
    </row>
    <row r="27" spans="1:18" s="257" customFormat="1" ht="21">
      <c r="A27" s="309" t="s">
        <v>43</v>
      </c>
      <c r="B27" s="348"/>
      <c r="C27" s="134"/>
      <c r="D27" s="134"/>
      <c r="E27" s="319"/>
      <c r="F27" s="134"/>
      <c r="G27" s="320"/>
      <c r="H27" s="320"/>
      <c r="I27" s="319"/>
      <c r="J27" s="319"/>
      <c r="K27" s="319"/>
      <c r="L27" s="319"/>
      <c r="M27" s="268"/>
      <c r="N27" s="268"/>
      <c r="O27" s="323"/>
      <c r="P27" s="319"/>
      <c r="Q27" s="343">
        <v>26</v>
      </c>
      <c r="R27" s="343">
        <v>9</v>
      </c>
    </row>
    <row r="28" spans="1:18" s="257" customFormat="1" ht="21">
      <c r="A28" s="309" t="s">
        <v>44</v>
      </c>
      <c r="B28" s="342"/>
      <c r="C28" s="134"/>
      <c r="D28" s="134"/>
      <c r="E28" s="319"/>
      <c r="F28" s="134"/>
      <c r="G28" s="320"/>
      <c r="H28" s="320"/>
      <c r="I28" s="319"/>
      <c r="J28" s="319"/>
      <c r="K28" s="319"/>
      <c r="L28" s="319"/>
      <c r="M28" s="268"/>
      <c r="N28" s="268"/>
      <c r="O28" s="323"/>
      <c r="P28" s="319"/>
      <c r="Q28" s="268"/>
      <c r="R28" s="343"/>
    </row>
    <row r="29" spans="1:18" s="257" customFormat="1" ht="21">
      <c r="A29" s="210" t="s">
        <v>45</v>
      </c>
      <c r="B29" s="269" t="s">
        <v>65</v>
      </c>
      <c r="C29" s="134"/>
      <c r="D29" s="134"/>
      <c r="E29" s="319"/>
      <c r="F29" s="134"/>
      <c r="G29" s="320"/>
      <c r="H29" s="320"/>
      <c r="I29" s="319"/>
      <c r="J29" s="319"/>
      <c r="K29" s="319"/>
      <c r="L29" s="319"/>
      <c r="M29" s="268"/>
      <c r="N29" s="268">
        <v>0</v>
      </c>
      <c r="O29" s="323">
        <v>0</v>
      </c>
      <c r="P29" s="319">
        <v>0</v>
      </c>
      <c r="Q29" s="268">
        <v>0</v>
      </c>
      <c r="R29" s="268"/>
    </row>
    <row r="30" spans="1:18" s="257" customFormat="1" ht="21">
      <c r="A30" s="307" t="s">
        <v>48</v>
      </c>
      <c r="B30" s="352"/>
      <c r="C30" s="134"/>
      <c r="D30" s="134"/>
      <c r="E30" s="319"/>
      <c r="F30" s="134"/>
      <c r="G30" s="320"/>
      <c r="H30" s="320"/>
      <c r="I30" s="319"/>
      <c r="J30" s="319"/>
      <c r="K30" s="319"/>
      <c r="L30" s="319"/>
      <c r="M30" s="268"/>
      <c r="N30" s="268"/>
      <c r="O30" s="323"/>
      <c r="P30" s="319"/>
      <c r="Q30" s="268"/>
      <c r="R30" s="268"/>
    </row>
    <row r="31" spans="1:18" s="257" customFormat="1" ht="21">
      <c r="A31" s="351" t="s">
        <v>46</v>
      </c>
      <c r="B31" s="342"/>
      <c r="C31" s="134"/>
      <c r="D31" s="134"/>
      <c r="E31" s="319"/>
      <c r="F31" s="134"/>
      <c r="G31" s="320"/>
      <c r="H31" s="320"/>
      <c r="I31" s="319"/>
      <c r="J31" s="319"/>
      <c r="K31" s="319"/>
      <c r="L31" s="319"/>
      <c r="M31" s="268"/>
      <c r="N31" s="268"/>
      <c r="O31" s="323"/>
      <c r="P31" s="319"/>
      <c r="Q31" s="343" t="s">
        <v>80</v>
      </c>
      <c r="R31" s="343">
        <v>5</v>
      </c>
    </row>
    <row r="32" spans="1:18" s="257" customFormat="1" ht="21">
      <c r="A32" s="309" t="s">
        <v>50</v>
      </c>
      <c r="B32" s="342"/>
      <c r="C32" s="134"/>
      <c r="D32" s="134"/>
      <c r="E32" s="319"/>
      <c r="F32" s="134"/>
      <c r="G32" s="320"/>
      <c r="H32" s="320"/>
      <c r="I32" s="319"/>
      <c r="J32" s="319"/>
      <c r="K32" s="319"/>
      <c r="L32" s="319"/>
      <c r="M32" s="268"/>
      <c r="N32" s="268"/>
      <c r="O32" s="323"/>
      <c r="P32" s="319"/>
      <c r="Q32" s="343" t="s">
        <v>81</v>
      </c>
      <c r="R32" s="343"/>
    </row>
    <row r="33" spans="1:18" s="257" customFormat="1" ht="21">
      <c r="A33" s="309" t="s">
        <v>47</v>
      </c>
      <c r="B33" s="342"/>
      <c r="C33" s="134"/>
      <c r="D33" s="134"/>
      <c r="E33" s="319"/>
      <c r="F33" s="134"/>
      <c r="G33" s="320"/>
      <c r="H33" s="320"/>
      <c r="I33" s="319"/>
      <c r="J33" s="319"/>
      <c r="K33" s="319"/>
      <c r="L33" s="319"/>
      <c r="M33" s="268"/>
      <c r="N33" s="268"/>
      <c r="O33" s="323"/>
      <c r="P33" s="319"/>
      <c r="Q33" s="268"/>
      <c r="R33" s="343">
        <v>6</v>
      </c>
    </row>
    <row r="34" spans="1:18" s="257" customFormat="1" ht="21">
      <c r="A34" s="309" t="s">
        <v>49</v>
      </c>
      <c r="B34" s="319"/>
      <c r="C34" s="134"/>
      <c r="D34" s="134"/>
      <c r="E34" s="319"/>
      <c r="F34" s="134"/>
      <c r="G34" s="320"/>
      <c r="H34" s="320"/>
      <c r="I34" s="319"/>
      <c r="J34" s="319"/>
      <c r="K34" s="319"/>
      <c r="L34" s="319"/>
      <c r="M34" s="268"/>
      <c r="N34" s="268"/>
      <c r="O34" s="323"/>
      <c r="P34" s="319"/>
      <c r="Q34" s="268"/>
      <c r="R34" s="268"/>
    </row>
    <row r="35" spans="1:18" s="257" customFormat="1" ht="21">
      <c r="A35" s="214" t="s">
        <v>51</v>
      </c>
      <c r="B35" s="319"/>
      <c r="C35" s="134"/>
      <c r="D35" s="134"/>
      <c r="E35" s="319"/>
      <c r="F35" s="134"/>
      <c r="G35" s="320"/>
      <c r="H35" s="320"/>
      <c r="I35" s="319"/>
      <c r="J35" s="319"/>
      <c r="K35" s="319"/>
      <c r="L35" s="319"/>
      <c r="M35" s="268"/>
      <c r="N35" s="268"/>
      <c r="O35" s="323"/>
      <c r="P35" s="319"/>
      <c r="Q35" s="268"/>
      <c r="R35" s="268"/>
    </row>
    <row r="36" spans="1:18" s="257" customFormat="1" ht="21">
      <c r="A36" s="353" t="s">
        <v>14</v>
      </c>
      <c r="B36" s="352" t="s">
        <v>66</v>
      </c>
      <c r="C36" s="320" t="e">
        <f aca="true" t="shared" si="3" ref="C36:J36">C37*100/C38</f>
        <v>#DIV/0!</v>
      </c>
      <c r="D36" s="320" t="e">
        <f t="shared" si="3"/>
        <v>#DIV/0!</v>
      </c>
      <c r="E36" s="278"/>
      <c r="F36" s="267"/>
      <c r="G36" s="320"/>
      <c r="H36" s="320">
        <f t="shared" si="3"/>
        <v>0</v>
      </c>
      <c r="I36" s="320" t="e">
        <f t="shared" si="3"/>
        <v>#DIV/0!</v>
      </c>
      <c r="J36" s="320" t="e">
        <f t="shared" si="3"/>
        <v>#DIV/0!</v>
      </c>
      <c r="K36" s="320"/>
      <c r="L36" s="320"/>
      <c r="M36" s="268"/>
      <c r="N36" s="268"/>
      <c r="O36" s="324" t="s">
        <v>70</v>
      </c>
      <c r="P36" s="320" t="s">
        <v>70</v>
      </c>
      <c r="Q36" s="268">
        <v>0</v>
      </c>
      <c r="R36" s="268">
        <v>0</v>
      </c>
    </row>
    <row r="37" spans="1:18" s="257" customFormat="1" ht="21">
      <c r="A37" s="354" t="s">
        <v>28</v>
      </c>
      <c r="B37" s="352"/>
      <c r="C37" s="134"/>
      <c r="D37" s="134"/>
      <c r="E37" s="319"/>
      <c r="F37" s="273"/>
      <c r="G37" s="320"/>
      <c r="H37" s="320">
        <v>0</v>
      </c>
      <c r="I37" s="319"/>
      <c r="J37" s="319"/>
      <c r="K37" s="319"/>
      <c r="L37" s="319"/>
      <c r="M37" s="268"/>
      <c r="N37" s="268">
        <v>0</v>
      </c>
      <c r="O37" s="323"/>
      <c r="P37" s="319"/>
      <c r="Q37" s="343">
        <v>0</v>
      </c>
      <c r="R37" s="343">
        <v>0</v>
      </c>
    </row>
    <row r="38" spans="1:18" s="257" customFormat="1" ht="21">
      <c r="A38" s="355" t="s">
        <v>25</v>
      </c>
      <c r="B38" s="319"/>
      <c r="C38" s="134"/>
      <c r="D38" s="134"/>
      <c r="E38" s="319"/>
      <c r="F38" s="273"/>
      <c r="G38" s="320"/>
      <c r="H38" s="320">
        <v>184</v>
      </c>
      <c r="I38" s="319"/>
      <c r="J38" s="319"/>
      <c r="K38" s="319"/>
      <c r="L38" s="319"/>
      <c r="M38" s="268"/>
      <c r="N38" s="268">
        <v>0</v>
      </c>
      <c r="O38" s="323"/>
      <c r="P38" s="319"/>
      <c r="Q38" s="343">
        <v>18</v>
      </c>
      <c r="R38" s="343">
        <v>6</v>
      </c>
    </row>
    <row r="39" spans="1:18" s="257" customFormat="1" ht="21">
      <c r="A39" s="307" t="s">
        <v>15</v>
      </c>
      <c r="B39" s="319" t="s">
        <v>67</v>
      </c>
      <c r="C39" s="320" t="e">
        <f>C40*100/C41</f>
        <v>#DIV/0!</v>
      </c>
      <c r="D39" s="320" t="e">
        <f>D40*100/D41</f>
        <v>#DIV/0!</v>
      </c>
      <c r="E39" s="266"/>
      <c r="F39" s="267"/>
      <c r="G39" s="266"/>
      <c r="H39" s="266">
        <f>H40*100/H41</f>
        <v>0</v>
      </c>
      <c r="I39" s="320" t="e">
        <f>I40*100/I41</f>
        <v>#DIV/0!</v>
      </c>
      <c r="J39" s="320" t="e">
        <f>J40*100/J41</f>
        <v>#DIV/0!</v>
      </c>
      <c r="K39" s="320"/>
      <c r="L39" s="320"/>
      <c r="M39" s="268"/>
      <c r="N39" s="268"/>
      <c r="O39" s="324" t="s">
        <v>70</v>
      </c>
      <c r="P39" s="320" t="s">
        <v>70</v>
      </c>
      <c r="Q39" s="356">
        <v>18.8679</v>
      </c>
      <c r="R39" s="268">
        <v>21.74</v>
      </c>
    </row>
    <row r="40" spans="1:18" s="257" customFormat="1" ht="21">
      <c r="A40" s="309" t="s">
        <v>26</v>
      </c>
      <c r="B40" s="319"/>
      <c r="C40" s="134"/>
      <c r="D40" s="134"/>
      <c r="E40" s="319"/>
      <c r="F40" s="273"/>
      <c r="G40" s="320"/>
      <c r="H40" s="320">
        <v>0</v>
      </c>
      <c r="I40" s="319"/>
      <c r="J40" s="319"/>
      <c r="K40" s="319"/>
      <c r="L40" s="319"/>
      <c r="M40" s="268"/>
      <c r="N40" s="268">
        <v>0</v>
      </c>
      <c r="O40" s="323"/>
      <c r="P40" s="319"/>
      <c r="Q40" s="357">
        <v>10</v>
      </c>
      <c r="R40" s="343">
        <v>10</v>
      </c>
    </row>
    <row r="41" spans="1:18" s="257" customFormat="1" ht="21">
      <c r="A41" s="309" t="s">
        <v>27</v>
      </c>
      <c r="B41" s="319"/>
      <c r="C41" s="134"/>
      <c r="D41" s="134"/>
      <c r="E41" s="319"/>
      <c r="F41" s="273"/>
      <c r="G41" s="320"/>
      <c r="H41" s="320">
        <v>17</v>
      </c>
      <c r="I41" s="319"/>
      <c r="J41" s="319"/>
      <c r="K41" s="319"/>
      <c r="L41" s="319"/>
      <c r="M41" s="268"/>
      <c r="N41" s="268">
        <v>0</v>
      </c>
      <c r="O41" s="323"/>
      <c r="P41" s="319"/>
      <c r="Q41" s="357">
        <v>53</v>
      </c>
      <c r="R41" s="343">
        <v>46</v>
      </c>
    </row>
    <row r="42" spans="1:18" s="257" customFormat="1" ht="21">
      <c r="A42" s="358" t="s">
        <v>35</v>
      </c>
      <c r="B42" s="319" t="s">
        <v>66</v>
      </c>
      <c r="C42" s="320" t="e">
        <f aca="true" t="shared" si="4" ref="C42:J42">C43*100/C44</f>
        <v>#DIV/0!</v>
      </c>
      <c r="D42" s="320" t="e">
        <f t="shared" si="4"/>
        <v>#DIV/0!</v>
      </c>
      <c r="E42" s="266"/>
      <c r="F42" s="267"/>
      <c r="G42" s="266">
        <f>G43*100/G44</f>
        <v>4.8</v>
      </c>
      <c r="H42" s="266">
        <f>H43*100/H44</f>
        <v>0</v>
      </c>
      <c r="I42" s="279" t="e">
        <f t="shared" si="4"/>
        <v>#DIV/0!</v>
      </c>
      <c r="J42" s="279" t="e">
        <f t="shared" si="4"/>
        <v>#DIV/0!</v>
      </c>
      <c r="K42" s="279"/>
      <c r="L42" s="320"/>
      <c r="M42" s="268"/>
      <c r="N42" s="268"/>
      <c r="O42" s="324" t="s">
        <v>70</v>
      </c>
      <c r="P42" s="320" t="s">
        <v>70</v>
      </c>
      <c r="Q42" s="356">
        <v>2.03666</v>
      </c>
      <c r="R42" s="268">
        <v>3.24</v>
      </c>
    </row>
    <row r="43" spans="1:18" s="257" customFormat="1" ht="21">
      <c r="A43" s="354" t="s">
        <v>36</v>
      </c>
      <c r="B43" s="319"/>
      <c r="C43" s="134"/>
      <c r="D43" s="134"/>
      <c r="E43" s="319"/>
      <c r="F43" s="273"/>
      <c r="G43" s="320">
        <v>6</v>
      </c>
      <c r="H43" s="320">
        <v>0</v>
      </c>
      <c r="I43" s="319"/>
      <c r="J43" s="319"/>
      <c r="K43" s="319"/>
      <c r="L43" s="319"/>
      <c r="M43" s="268"/>
      <c r="N43" s="268">
        <v>0</v>
      </c>
      <c r="O43" s="323"/>
      <c r="P43" s="319"/>
      <c r="Q43" s="343">
        <v>10</v>
      </c>
      <c r="R43" s="343">
        <v>10</v>
      </c>
    </row>
    <row r="44" spans="1:18" s="257" customFormat="1" ht="21">
      <c r="A44" s="355" t="s">
        <v>37</v>
      </c>
      <c r="B44" s="319"/>
      <c r="C44" s="134"/>
      <c r="D44" s="134"/>
      <c r="E44" s="319"/>
      <c r="F44" s="273"/>
      <c r="G44" s="320">
        <v>125</v>
      </c>
      <c r="H44" s="320">
        <v>184</v>
      </c>
      <c r="I44" s="319"/>
      <c r="J44" s="319"/>
      <c r="K44" s="319"/>
      <c r="L44" s="319"/>
      <c r="M44" s="268"/>
      <c r="N44" s="268">
        <v>0</v>
      </c>
      <c r="O44" s="323"/>
      <c r="P44" s="319"/>
      <c r="Q44" s="343">
        <v>491</v>
      </c>
      <c r="R44" s="343">
        <v>308</v>
      </c>
    </row>
    <row r="45" spans="1:18" s="257" customFormat="1" ht="21">
      <c r="A45" s="359" t="s">
        <v>38</v>
      </c>
      <c r="B45" s="319" t="s">
        <v>68</v>
      </c>
      <c r="C45" s="319" t="e">
        <f>C46*100/C47</f>
        <v>#DIV/0!</v>
      </c>
      <c r="D45" s="319" t="e">
        <f>D46*100/D47</f>
        <v>#DIV/0!</v>
      </c>
      <c r="E45" s="280"/>
      <c r="F45" s="267"/>
      <c r="G45" s="319" t="s">
        <v>70</v>
      </c>
      <c r="H45" s="319" t="s">
        <v>70</v>
      </c>
      <c r="I45" s="319" t="e">
        <f>I46*100/I47</f>
        <v>#DIV/0!</v>
      </c>
      <c r="J45" s="319" t="e">
        <f>J46*100/J47</f>
        <v>#DIV/0!</v>
      </c>
      <c r="K45" s="319"/>
      <c r="L45" s="319"/>
      <c r="M45" s="268"/>
      <c r="N45" s="268"/>
      <c r="O45" s="324" t="s">
        <v>70</v>
      </c>
      <c r="P45" s="320" t="s">
        <v>70</v>
      </c>
      <c r="Q45" s="268" t="s">
        <v>70</v>
      </c>
      <c r="R45" s="343"/>
    </row>
    <row r="46" spans="1:18" s="257" customFormat="1" ht="21.75" customHeight="1" hidden="1">
      <c r="A46" s="360" t="s">
        <v>32</v>
      </c>
      <c r="B46" s="319"/>
      <c r="C46" s="134"/>
      <c r="D46" s="134"/>
      <c r="E46" s="319"/>
      <c r="F46" s="273"/>
      <c r="G46" s="320"/>
      <c r="H46" s="320"/>
      <c r="I46" s="134"/>
      <c r="J46" s="134"/>
      <c r="K46" s="134"/>
      <c r="L46" s="134"/>
      <c r="M46" s="273"/>
      <c r="N46" s="268">
        <v>0</v>
      </c>
      <c r="O46" s="153"/>
      <c r="P46" s="134"/>
      <c r="Q46" s="343" t="s">
        <v>70</v>
      </c>
      <c r="R46" s="343" t="s">
        <v>70</v>
      </c>
    </row>
    <row r="47" spans="1:18" s="257" customFormat="1" ht="21" hidden="1">
      <c r="A47" s="361" t="s">
        <v>33</v>
      </c>
      <c r="B47" s="319"/>
      <c r="C47" s="134"/>
      <c r="D47" s="134"/>
      <c r="E47" s="319"/>
      <c r="F47" s="273"/>
      <c r="G47" s="320"/>
      <c r="H47" s="320"/>
      <c r="I47" s="134"/>
      <c r="J47" s="134"/>
      <c r="K47" s="134"/>
      <c r="L47" s="134"/>
      <c r="M47" s="181"/>
      <c r="N47" s="268">
        <v>0</v>
      </c>
      <c r="O47" s="153"/>
      <c r="P47" s="134"/>
      <c r="Q47" s="270"/>
      <c r="R47" s="270"/>
    </row>
  </sheetData>
  <sheetProtection/>
  <mergeCells count="12">
    <mergeCell ref="O2:R2"/>
    <mergeCell ref="A2:A3"/>
    <mergeCell ref="B2:B3"/>
    <mergeCell ref="E2:F2"/>
    <mergeCell ref="G2:H2"/>
    <mergeCell ref="I2:J2"/>
    <mergeCell ref="G4:H4"/>
    <mergeCell ref="E4:F4"/>
    <mergeCell ref="K2:L2"/>
    <mergeCell ref="K4:L4"/>
    <mergeCell ref="M4:N4"/>
    <mergeCell ref="M2:N2"/>
  </mergeCells>
  <printOptions/>
  <pageMargins left="0.1968503937007874" right="0" top="0.3937007874015748" bottom="0.1968503937007874" header="0.5118110236220472" footer="0.5118110236220472"/>
  <pageSetup cellComments="asDisplayed" horizontalDpi="1200" verticalDpi="1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AA47"/>
  <sheetViews>
    <sheetView zoomScaleSheetLayoutView="100" zoomScalePageLayoutView="0" workbookViewId="0" topLeftCell="A19">
      <pane xSplit="1" topLeftCell="B1" activePane="topRight" state="frozen"/>
      <selection pane="topLeft" activeCell="A1" sqref="A1"/>
      <selection pane="topRight" activeCell="Q5" sqref="Q5:R48"/>
    </sheetView>
  </sheetViews>
  <sheetFormatPr defaultColWidth="9.140625" defaultRowHeight="12.75"/>
  <cols>
    <col min="1" max="1" width="84.57421875" style="125" customWidth="1"/>
    <col min="2" max="2" width="15.7109375" style="125" customWidth="1"/>
    <col min="3" max="3" width="9.28125" style="125" hidden="1" customWidth="1"/>
    <col min="4" max="4" width="0" style="125" hidden="1" customWidth="1"/>
    <col min="5" max="6" width="10.7109375" style="258" customWidth="1"/>
    <col min="7" max="8" width="10.7109375" style="265" customWidth="1"/>
    <col min="9" max="10" width="0" style="181" hidden="1" customWidth="1"/>
    <col min="11" max="13" width="9.140625" style="181" customWidth="1"/>
    <col min="14" max="18" width="10.7109375" style="181" customWidth="1"/>
    <col min="19" max="27" width="9.140625" style="181" customWidth="1"/>
    <col min="28" max="16384" width="9.140625" style="125" customWidth="1"/>
  </cols>
  <sheetData>
    <row r="1" ht="21">
      <c r="A1" s="197" t="s">
        <v>64</v>
      </c>
    </row>
    <row r="2" spans="1:18" ht="21">
      <c r="A2" s="546" t="s">
        <v>0</v>
      </c>
      <c r="B2" s="547" t="s">
        <v>1</v>
      </c>
      <c r="C2" s="183" t="s">
        <v>55</v>
      </c>
      <c r="D2" s="184"/>
      <c r="E2" s="538" t="s">
        <v>57</v>
      </c>
      <c r="F2" s="538"/>
      <c r="G2" s="531" t="s">
        <v>58</v>
      </c>
      <c r="H2" s="548"/>
      <c r="I2" s="261" t="s">
        <v>58</v>
      </c>
      <c r="J2" s="262"/>
      <c r="K2" s="543" t="s">
        <v>58</v>
      </c>
      <c r="L2" s="548"/>
      <c r="M2" s="543" t="s">
        <v>60</v>
      </c>
      <c r="N2" s="545"/>
      <c r="O2" s="543" t="s">
        <v>60</v>
      </c>
      <c r="P2" s="545"/>
      <c r="Q2" s="544" t="s">
        <v>59</v>
      </c>
      <c r="R2" s="545"/>
    </row>
    <row r="3" spans="1:18" ht="21">
      <c r="A3" s="546"/>
      <c r="B3" s="547"/>
      <c r="C3" s="186">
        <v>2554</v>
      </c>
      <c r="D3" s="187">
        <v>2555</v>
      </c>
      <c r="E3" s="264">
        <v>2556</v>
      </c>
      <c r="F3" s="264">
        <v>2557</v>
      </c>
      <c r="G3" s="263">
        <v>2556</v>
      </c>
      <c r="H3" s="263">
        <v>2557</v>
      </c>
      <c r="I3" s="188">
        <v>2554</v>
      </c>
      <c r="J3" s="134">
        <v>2555</v>
      </c>
      <c r="K3" s="263">
        <v>2556</v>
      </c>
      <c r="L3" s="263">
        <v>2557</v>
      </c>
      <c r="M3" s="259">
        <v>2556</v>
      </c>
      <c r="N3" s="260">
        <v>2557</v>
      </c>
      <c r="O3" s="259">
        <v>2556</v>
      </c>
      <c r="P3" s="260">
        <v>2557</v>
      </c>
      <c r="Q3" s="260">
        <v>2556</v>
      </c>
      <c r="R3" s="142">
        <v>2557</v>
      </c>
    </row>
    <row r="4" spans="1:18" ht="21">
      <c r="A4" s="198"/>
      <c r="B4" s="182"/>
      <c r="C4" s="186"/>
      <c r="D4" s="187"/>
      <c r="E4" s="543" t="s">
        <v>87</v>
      </c>
      <c r="F4" s="545"/>
      <c r="G4" s="531" t="s">
        <v>88</v>
      </c>
      <c r="H4" s="533"/>
      <c r="I4" s="188"/>
      <c r="J4" s="134"/>
      <c r="K4" s="543" t="s">
        <v>89</v>
      </c>
      <c r="L4" s="545"/>
      <c r="M4" s="543" t="s">
        <v>90</v>
      </c>
      <c r="N4" s="545"/>
      <c r="O4" s="543" t="s">
        <v>91</v>
      </c>
      <c r="P4" s="545"/>
      <c r="Q4" s="543" t="s">
        <v>92</v>
      </c>
      <c r="R4" s="545"/>
    </row>
    <row r="5" spans="1:27" s="256" customFormat="1" ht="21">
      <c r="A5" s="199" t="s">
        <v>71</v>
      </c>
      <c r="B5" s="156" t="s">
        <v>73</v>
      </c>
      <c r="C5" s="149" t="e">
        <f>C7*100/C8</f>
        <v>#DIV/0!</v>
      </c>
      <c r="D5" s="149" t="e">
        <f>D7*100/D8</f>
        <v>#DIV/0!</v>
      </c>
      <c r="E5" s="266"/>
      <c r="F5" s="267"/>
      <c r="G5" s="266"/>
      <c r="H5" s="266"/>
      <c r="I5" s="185" t="e">
        <f>I7*100/I8</f>
        <v>#DIV/0!</v>
      </c>
      <c r="J5" s="185" t="e">
        <f>J7*100/J8</f>
        <v>#DIV/0!</v>
      </c>
      <c r="K5" s="185"/>
      <c r="L5" s="185"/>
      <c r="M5" s="185"/>
      <c r="N5" s="185"/>
      <c r="O5" s="185"/>
      <c r="P5" s="185"/>
      <c r="Q5" s="268"/>
      <c r="R5" s="268"/>
      <c r="S5" s="257"/>
      <c r="T5" s="257"/>
      <c r="U5" s="257"/>
      <c r="V5" s="257"/>
      <c r="W5" s="257"/>
      <c r="X5" s="257"/>
      <c r="Y5" s="257"/>
      <c r="Z5" s="257"/>
      <c r="AA5" s="257"/>
    </row>
    <row r="6" spans="1:27" s="130" customFormat="1" ht="21">
      <c r="A6" s="200" t="s">
        <v>72</v>
      </c>
      <c r="B6" s="189"/>
      <c r="C6" s="190"/>
      <c r="D6" s="187"/>
      <c r="E6" s="142"/>
      <c r="F6" s="269"/>
      <c r="G6" s="185"/>
      <c r="H6" s="185"/>
      <c r="I6" s="134"/>
      <c r="J6" s="134"/>
      <c r="K6" s="134"/>
      <c r="L6" s="134"/>
      <c r="M6" s="134"/>
      <c r="N6" s="134"/>
      <c r="O6" s="134"/>
      <c r="P6" s="134"/>
      <c r="Q6" s="270"/>
      <c r="R6" s="270"/>
      <c r="S6" s="257"/>
      <c r="T6" s="257"/>
      <c r="U6" s="257"/>
      <c r="V6" s="257"/>
      <c r="W6" s="257"/>
      <c r="X6" s="257"/>
      <c r="Y6" s="257"/>
      <c r="Z6" s="257"/>
      <c r="AA6" s="257"/>
    </row>
    <row r="7" spans="1:27" s="130" customFormat="1" ht="19.5" customHeight="1">
      <c r="A7" s="201" t="s">
        <v>2</v>
      </c>
      <c r="B7" s="191"/>
      <c r="C7" s="187"/>
      <c r="D7" s="187"/>
      <c r="E7" s="271"/>
      <c r="F7" s="272"/>
      <c r="G7" s="185"/>
      <c r="H7" s="185"/>
      <c r="I7" s="134"/>
      <c r="J7" s="134"/>
      <c r="K7" s="134"/>
      <c r="L7" s="134"/>
      <c r="M7" s="134"/>
      <c r="N7" s="134"/>
      <c r="O7" s="134"/>
      <c r="P7" s="134"/>
      <c r="Q7" s="273"/>
      <c r="R7" s="270"/>
      <c r="S7" s="257"/>
      <c r="T7" s="257"/>
      <c r="U7" s="257"/>
      <c r="V7" s="257"/>
      <c r="W7" s="257"/>
      <c r="X7" s="257"/>
      <c r="Y7" s="257"/>
      <c r="Z7" s="257"/>
      <c r="AA7" s="257"/>
    </row>
    <row r="8" spans="1:27" s="130" customFormat="1" ht="20.25" customHeight="1">
      <c r="A8" s="202" t="s">
        <v>69</v>
      </c>
      <c r="B8" s="123"/>
      <c r="C8" s="187"/>
      <c r="D8" s="187"/>
      <c r="E8" s="269"/>
      <c r="F8" s="269"/>
      <c r="G8" s="274"/>
      <c r="H8" s="274"/>
      <c r="I8" s="134"/>
      <c r="J8" s="134"/>
      <c r="K8" s="134"/>
      <c r="L8" s="134"/>
      <c r="M8" s="134"/>
      <c r="N8" s="134"/>
      <c r="O8" s="134"/>
      <c r="P8" s="134"/>
      <c r="Q8" s="273"/>
      <c r="R8" s="270"/>
      <c r="S8" s="257"/>
      <c r="T8" s="257"/>
      <c r="U8" s="257"/>
      <c r="V8" s="257"/>
      <c r="W8" s="257"/>
      <c r="X8" s="257"/>
      <c r="Y8" s="257"/>
      <c r="Z8" s="257"/>
      <c r="AA8" s="257"/>
    </row>
    <row r="9" spans="1:27" s="256" customFormat="1" ht="21">
      <c r="A9" s="203" t="s">
        <v>7</v>
      </c>
      <c r="B9" s="156" t="s">
        <v>65</v>
      </c>
      <c r="C9" s="149" t="e">
        <f>C11*100/C13</f>
        <v>#DIV/0!</v>
      </c>
      <c r="D9" s="149" t="e">
        <f>D11*100/D13</f>
        <v>#DIV/0!</v>
      </c>
      <c r="E9" s="185"/>
      <c r="F9" s="270"/>
      <c r="G9" s="185"/>
      <c r="H9" s="185"/>
      <c r="I9" s="185" t="e">
        <f>I11*100/I13</f>
        <v>#DIV/0!</v>
      </c>
      <c r="J9" s="185" t="e">
        <f>J11*100/J13</f>
        <v>#DIV/0!</v>
      </c>
      <c r="K9" s="185"/>
      <c r="L9" s="185"/>
      <c r="M9" s="185"/>
      <c r="N9" s="185"/>
      <c r="O9" s="185"/>
      <c r="P9" s="185"/>
      <c r="Q9" s="268"/>
      <c r="R9" s="268"/>
      <c r="S9" s="257"/>
      <c r="T9" s="257"/>
      <c r="U9" s="257"/>
      <c r="V9" s="257"/>
      <c r="W9" s="257"/>
      <c r="X9" s="257"/>
      <c r="Y9" s="257"/>
      <c r="Z9" s="257"/>
      <c r="AA9" s="257"/>
    </row>
    <row r="10" spans="1:27" s="130" customFormat="1" ht="29.25" customHeight="1">
      <c r="A10" s="204" t="s">
        <v>8</v>
      </c>
      <c r="B10" s="191"/>
      <c r="C10" s="187"/>
      <c r="D10" s="187"/>
      <c r="E10" s="142"/>
      <c r="F10" s="270"/>
      <c r="G10" s="185"/>
      <c r="H10" s="185"/>
      <c r="I10" s="134"/>
      <c r="J10" s="134"/>
      <c r="K10" s="134"/>
      <c r="L10" s="134"/>
      <c r="M10" s="134"/>
      <c r="N10" s="134"/>
      <c r="O10" s="134"/>
      <c r="P10" s="134"/>
      <c r="Q10" s="270"/>
      <c r="R10" s="270"/>
      <c r="S10" s="257"/>
      <c r="T10" s="257"/>
      <c r="U10" s="257"/>
      <c r="V10" s="257"/>
      <c r="W10" s="257"/>
      <c r="X10" s="257"/>
      <c r="Y10" s="257"/>
      <c r="Z10" s="257"/>
      <c r="AA10" s="257"/>
    </row>
    <row r="11" spans="1:27" s="130" customFormat="1" ht="34.5" customHeight="1">
      <c r="A11" s="205" t="s">
        <v>3</v>
      </c>
      <c r="B11" s="191"/>
      <c r="C11" s="187"/>
      <c r="D11" s="187"/>
      <c r="E11" s="142"/>
      <c r="F11" s="270"/>
      <c r="G11" s="185"/>
      <c r="H11" s="185"/>
      <c r="I11" s="134"/>
      <c r="J11" s="134"/>
      <c r="K11" s="134"/>
      <c r="L11" s="134"/>
      <c r="M11" s="134"/>
      <c r="N11" s="134"/>
      <c r="O11" s="134"/>
      <c r="P11" s="134"/>
      <c r="Q11" s="273"/>
      <c r="R11" s="273"/>
      <c r="S11" s="257"/>
      <c r="T11" s="257"/>
      <c r="U11" s="257"/>
      <c r="V11" s="257"/>
      <c r="W11" s="257"/>
      <c r="X11" s="257"/>
      <c r="Y11" s="257"/>
      <c r="Z11" s="257"/>
      <c r="AA11" s="257"/>
    </row>
    <row r="12" spans="1:27" s="130" customFormat="1" ht="18" customHeight="1">
      <c r="A12" s="205" t="s">
        <v>8</v>
      </c>
      <c r="B12" s="191"/>
      <c r="C12" s="187"/>
      <c r="D12" s="187"/>
      <c r="E12" s="142"/>
      <c r="F12" s="270"/>
      <c r="G12" s="185"/>
      <c r="H12" s="185"/>
      <c r="I12" s="134"/>
      <c r="J12" s="134"/>
      <c r="K12" s="134"/>
      <c r="L12" s="134"/>
      <c r="M12" s="134"/>
      <c r="N12" s="134"/>
      <c r="O12" s="134"/>
      <c r="P12" s="134"/>
      <c r="Q12" s="270"/>
      <c r="R12" s="270"/>
      <c r="S12" s="257"/>
      <c r="T12" s="257"/>
      <c r="U12" s="257"/>
      <c r="V12" s="257"/>
      <c r="W12" s="257"/>
      <c r="X12" s="257"/>
      <c r="Y12" s="257"/>
      <c r="Z12" s="257"/>
      <c r="AA12" s="257"/>
    </row>
    <row r="13" spans="1:27" s="130" customFormat="1" ht="18" customHeight="1">
      <c r="A13" s="205" t="s">
        <v>4</v>
      </c>
      <c r="B13" s="123"/>
      <c r="C13" s="187"/>
      <c r="D13" s="187"/>
      <c r="E13" s="142"/>
      <c r="F13" s="270"/>
      <c r="G13" s="185"/>
      <c r="H13" s="185"/>
      <c r="I13" s="134"/>
      <c r="J13" s="134"/>
      <c r="K13" s="134"/>
      <c r="L13" s="134"/>
      <c r="M13" s="134"/>
      <c r="N13" s="134"/>
      <c r="O13" s="134"/>
      <c r="P13" s="134"/>
      <c r="Q13" s="273"/>
      <c r="R13" s="273"/>
      <c r="S13" s="257"/>
      <c r="T13" s="257"/>
      <c r="U13" s="257"/>
      <c r="V13" s="257"/>
      <c r="W13" s="257"/>
      <c r="X13" s="257"/>
      <c r="Y13" s="257"/>
      <c r="Z13" s="257"/>
      <c r="AA13" s="257"/>
    </row>
    <row r="14" spans="1:27" s="130" customFormat="1" ht="21.75" customHeight="1">
      <c r="A14" s="205" t="s">
        <v>9</v>
      </c>
      <c r="B14" s="189"/>
      <c r="C14" s="187"/>
      <c r="D14" s="187"/>
      <c r="E14" s="142"/>
      <c r="F14" s="269"/>
      <c r="G14" s="185"/>
      <c r="H14" s="185"/>
      <c r="I14" s="134"/>
      <c r="J14" s="134"/>
      <c r="K14" s="134"/>
      <c r="L14" s="134"/>
      <c r="M14" s="134"/>
      <c r="N14" s="134"/>
      <c r="O14" s="134"/>
      <c r="P14" s="134"/>
      <c r="Q14" s="270"/>
      <c r="R14" s="270"/>
      <c r="S14" s="257"/>
      <c r="T14" s="257"/>
      <c r="U14" s="257"/>
      <c r="V14" s="257"/>
      <c r="W14" s="257"/>
      <c r="X14" s="257"/>
      <c r="Y14" s="257"/>
      <c r="Z14" s="257"/>
      <c r="AA14" s="257"/>
    </row>
    <row r="15" spans="1:27" s="256" customFormat="1" ht="42" customHeight="1">
      <c r="A15" s="206" t="s">
        <v>10</v>
      </c>
      <c r="B15" s="156" t="s">
        <v>65</v>
      </c>
      <c r="C15" s="149" t="e">
        <f>C17*100/C19</f>
        <v>#DIV/0!</v>
      </c>
      <c r="D15" s="149" t="e">
        <f>D17*100/D19</f>
        <v>#DIV/0!</v>
      </c>
      <c r="E15" s="185"/>
      <c r="F15" s="275"/>
      <c r="G15" s="185"/>
      <c r="H15" s="266"/>
      <c r="I15" s="185" t="e">
        <f>I17*100/I19</f>
        <v>#DIV/0!</v>
      </c>
      <c r="J15" s="185" t="e">
        <f>J17*100/J19</f>
        <v>#DIV/0!</v>
      </c>
      <c r="K15" s="185"/>
      <c r="L15" s="185"/>
      <c r="M15" s="185"/>
      <c r="N15" s="185"/>
      <c r="O15" s="185"/>
      <c r="P15" s="185"/>
      <c r="Q15" s="268"/>
      <c r="R15" s="268"/>
      <c r="S15" s="257"/>
      <c r="T15" s="257"/>
      <c r="U15" s="257"/>
      <c r="V15" s="257"/>
      <c r="W15" s="257"/>
      <c r="X15" s="257"/>
      <c r="Y15" s="257"/>
      <c r="Z15" s="257"/>
      <c r="AA15" s="257"/>
    </row>
    <row r="16" spans="1:27" s="130" customFormat="1" ht="20.25" customHeight="1">
      <c r="A16" s="207" t="s">
        <v>8</v>
      </c>
      <c r="B16" s="123"/>
      <c r="C16" s="187"/>
      <c r="D16" s="187"/>
      <c r="E16" s="142"/>
      <c r="F16" s="270"/>
      <c r="G16" s="185"/>
      <c r="H16" s="185"/>
      <c r="I16" s="134"/>
      <c r="J16" s="134"/>
      <c r="K16" s="134"/>
      <c r="L16" s="134"/>
      <c r="M16" s="134"/>
      <c r="N16" s="134"/>
      <c r="O16" s="134"/>
      <c r="P16" s="134"/>
      <c r="Q16" s="270"/>
      <c r="R16" s="270"/>
      <c r="S16" s="257"/>
      <c r="T16" s="257"/>
      <c r="U16" s="257"/>
      <c r="V16" s="257"/>
      <c r="W16" s="257"/>
      <c r="X16" s="257"/>
      <c r="Y16" s="257"/>
      <c r="Z16" s="257"/>
      <c r="AA16" s="257"/>
    </row>
    <row r="17" spans="1:27" s="130" customFormat="1" ht="40.5" customHeight="1">
      <c r="A17" s="208" t="s">
        <v>5</v>
      </c>
      <c r="B17" s="191"/>
      <c r="C17" s="187"/>
      <c r="D17" s="187"/>
      <c r="E17" s="142"/>
      <c r="F17" s="273"/>
      <c r="G17" s="185"/>
      <c r="H17" s="185"/>
      <c r="I17" s="134"/>
      <c r="J17" s="134"/>
      <c r="K17" s="134"/>
      <c r="L17" s="134"/>
      <c r="M17" s="134"/>
      <c r="N17" s="134"/>
      <c r="O17" s="134"/>
      <c r="P17" s="134"/>
      <c r="Q17" s="270"/>
      <c r="R17" s="270"/>
      <c r="S17" s="257"/>
      <c r="T17" s="257"/>
      <c r="U17" s="257"/>
      <c r="V17" s="257"/>
      <c r="W17" s="257"/>
      <c r="X17" s="257"/>
      <c r="Y17" s="257"/>
      <c r="Z17" s="257"/>
      <c r="AA17" s="257"/>
    </row>
    <row r="18" spans="1:27" s="130" customFormat="1" ht="20.25" customHeight="1">
      <c r="A18" s="208" t="s">
        <v>8</v>
      </c>
      <c r="B18" s="191"/>
      <c r="C18" s="187"/>
      <c r="D18" s="187"/>
      <c r="E18" s="142"/>
      <c r="F18" s="270"/>
      <c r="G18" s="185"/>
      <c r="H18" s="185"/>
      <c r="I18" s="134"/>
      <c r="J18" s="134"/>
      <c r="K18" s="134"/>
      <c r="L18" s="134"/>
      <c r="M18" s="134"/>
      <c r="N18" s="134"/>
      <c r="O18" s="134"/>
      <c r="P18" s="134"/>
      <c r="Q18" s="273"/>
      <c r="R18" s="273"/>
      <c r="S18" s="257"/>
      <c r="T18" s="257"/>
      <c r="U18" s="257"/>
      <c r="V18" s="257"/>
      <c r="W18" s="257"/>
      <c r="X18" s="257"/>
      <c r="Y18" s="257"/>
      <c r="Z18" s="257"/>
      <c r="AA18" s="257"/>
    </row>
    <row r="19" spans="1:27" s="130" customFormat="1" ht="37.5" customHeight="1">
      <c r="A19" s="208" t="s">
        <v>6</v>
      </c>
      <c r="B19" s="192"/>
      <c r="C19" s="187"/>
      <c r="D19" s="187"/>
      <c r="E19" s="142"/>
      <c r="F19" s="273"/>
      <c r="G19" s="185"/>
      <c r="H19" s="185"/>
      <c r="I19" s="134"/>
      <c r="J19" s="134"/>
      <c r="K19" s="134"/>
      <c r="L19" s="134"/>
      <c r="M19" s="134"/>
      <c r="N19" s="134"/>
      <c r="O19" s="134"/>
      <c r="P19" s="134"/>
      <c r="Q19" s="273"/>
      <c r="R19" s="273"/>
      <c r="S19" s="257"/>
      <c r="T19" s="257"/>
      <c r="U19" s="257"/>
      <c r="V19" s="257"/>
      <c r="W19" s="257"/>
      <c r="X19" s="257"/>
      <c r="Y19" s="257"/>
      <c r="Z19" s="257"/>
      <c r="AA19" s="257"/>
    </row>
    <row r="20" spans="1:27" s="130" customFormat="1" ht="19.5" customHeight="1">
      <c r="A20" s="209" t="s">
        <v>11</v>
      </c>
      <c r="B20" s="189"/>
      <c r="C20" s="187"/>
      <c r="D20" s="187"/>
      <c r="E20" s="142"/>
      <c r="F20" s="270"/>
      <c r="G20" s="276"/>
      <c r="H20" s="185"/>
      <c r="I20" s="134"/>
      <c r="J20" s="134"/>
      <c r="K20" s="134"/>
      <c r="L20" s="134"/>
      <c r="M20" s="134"/>
      <c r="N20" s="134"/>
      <c r="O20" s="134"/>
      <c r="P20" s="134"/>
      <c r="Q20" s="270"/>
      <c r="R20" s="270"/>
      <c r="S20" s="257"/>
      <c r="T20" s="257"/>
      <c r="U20" s="257"/>
      <c r="V20" s="257"/>
      <c r="W20" s="257"/>
      <c r="X20" s="257"/>
      <c r="Y20" s="257"/>
      <c r="Z20" s="257"/>
      <c r="AA20" s="257"/>
    </row>
    <row r="21" spans="1:27" s="256" customFormat="1" ht="21">
      <c r="A21" s="203" t="s">
        <v>12</v>
      </c>
      <c r="B21" s="156" t="s">
        <v>65</v>
      </c>
      <c r="C21" s="152"/>
      <c r="D21" s="152"/>
      <c r="E21" s="142"/>
      <c r="F21" s="267"/>
      <c r="G21" s="185"/>
      <c r="H21" s="185"/>
      <c r="I21" s="134"/>
      <c r="J21" s="134"/>
      <c r="K21" s="134"/>
      <c r="L21" s="134"/>
      <c r="M21" s="134"/>
      <c r="N21" s="134"/>
      <c r="O21" s="134"/>
      <c r="P21" s="134"/>
      <c r="Q21" s="273"/>
      <c r="R21" s="270"/>
      <c r="S21" s="257"/>
      <c r="T21" s="257"/>
      <c r="U21" s="257"/>
      <c r="V21" s="257"/>
      <c r="W21" s="257"/>
      <c r="X21" s="257"/>
      <c r="Y21" s="257"/>
      <c r="Z21" s="257"/>
      <c r="AA21" s="257"/>
    </row>
    <row r="22" spans="1:27" s="130" customFormat="1" ht="21">
      <c r="A22" s="7" t="s">
        <v>40</v>
      </c>
      <c r="B22" s="189"/>
      <c r="C22" s="187"/>
      <c r="D22" s="187"/>
      <c r="E22" s="142"/>
      <c r="F22" s="277"/>
      <c r="G22" s="185"/>
      <c r="H22" s="185"/>
      <c r="I22" s="134"/>
      <c r="J22" s="134"/>
      <c r="K22" s="134"/>
      <c r="L22" s="134"/>
      <c r="M22" s="134"/>
      <c r="N22" s="134"/>
      <c r="O22" s="134"/>
      <c r="P22" s="134"/>
      <c r="Q22" s="270"/>
      <c r="R22" s="270"/>
      <c r="S22" s="257"/>
      <c r="T22" s="257"/>
      <c r="U22" s="257"/>
      <c r="V22" s="257"/>
      <c r="W22" s="257"/>
      <c r="X22" s="257"/>
      <c r="Y22" s="257"/>
      <c r="Z22" s="257"/>
      <c r="AA22" s="257"/>
    </row>
    <row r="23" spans="1:18" s="257" customFormat="1" ht="21">
      <c r="A23" s="210" t="s">
        <v>39</v>
      </c>
      <c r="B23" s="185"/>
      <c r="C23" s="185" t="e">
        <f>C25*100/C27</f>
        <v>#DIV/0!</v>
      </c>
      <c r="D23" s="185" t="e">
        <f>D25*100/D27</f>
        <v>#DIV/0!</v>
      </c>
      <c r="E23" s="134"/>
      <c r="F23" s="273"/>
      <c r="G23" s="134"/>
      <c r="H23" s="134"/>
      <c r="I23" s="134" t="e">
        <f>I25*100/I27</f>
        <v>#DIV/0!</v>
      </c>
      <c r="J23" s="134" t="e">
        <f>J25*100/J27</f>
        <v>#DIV/0!</v>
      </c>
      <c r="K23" s="134"/>
      <c r="L23" s="134"/>
      <c r="M23" s="134"/>
      <c r="N23" s="134"/>
      <c r="O23" s="134"/>
      <c r="P23" s="134"/>
      <c r="Q23" s="268"/>
      <c r="R23" s="270"/>
    </row>
    <row r="24" spans="1:27" s="130" customFormat="1" ht="21">
      <c r="A24" s="7" t="s">
        <v>13</v>
      </c>
      <c r="B24" s="192"/>
      <c r="C24" s="187"/>
      <c r="D24" s="187"/>
      <c r="E24" s="142"/>
      <c r="F24" s="270"/>
      <c r="G24" s="185"/>
      <c r="H24" s="185"/>
      <c r="I24" s="134"/>
      <c r="J24" s="134"/>
      <c r="K24" s="134"/>
      <c r="L24" s="134"/>
      <c r="M24" s="134"/>
      <c r="N24" s="134"/>
      <c r="O24" s="134"/>
      <c r="P24" s="134"/>
      <c r="Q24" s="270"/>
      <c r="R24" s="270"/>
      <c r="S24" s="257"/>
      <c r="T24" s="257"/>
      <c r="U24" s="257"/>
      <c r="V24" s="257"/>
      <c r="W24" s="257"/>
      <c r="X24" s="257"/>
      <c r="Y24" s="257"/>
      <c r="Z24" s="257"/>
      <c r="AA24" s="257"/>
    </row>
    <row r="25" spans="1:27" s="130" customFormat="1" ht="21">
      <c r="A25" s="211" t="s">
        <v>41</v>
      </c>
      <c r="B25" s="192"/>
      <c r="C25" s="187"/>
      <c r="D25" s="187"/>
      <c r="E25" s="142"/>
      <c r="F25" s="273"/>
      <c r="G25" s="185"/>
      <c r="H25" s="185"/>
      <c r="I25" s="134"/>
      <c r="J25" s="134"/>
      <c r="K25" s="134"/>
      <c r="L25" s="134"/>
      <c r="M25" s="134"/>
      <c r="N25" s="134"/>
      <c r="O25" s="134"/>
      <c r="P25" s="134"/>
      <c r="Q25" s="270"/>
      <c r="R25" s="270"/>
      <c r="S25" s="257"/>
      <c r="T25" s="257"/>
      <c r="U25" s="257"/>
      <c r="V25" s="257"/>
      <c r="W25" s="257"/>
      <c r="X25" s="257"/>
      <c r="Y25" s="257"/>
      <c r="Z25" s="257"/>
      <c r="AA25" s="257"/>
    </row>
    <row r="26" spans="1:27" s="130" customFormat="1" ht="21">
      <c r="A26" s="212" t="s">
        <v>42</v>
      </c>
      <c r="B26" s="192"/>
      <c r="C26" s="187"/>
      <c r="D26" s="187"/>
      <c r="E26" s="142"/>
      <c r="F26" s="270"/>
      <c r="G26" s="185"/>
      <c r="H26" s="185"/>
      <c r="I26" s="134"/>
      <c r="J26" s="134"/>
      <c r="K26" s="134"/>
      <c r="L26" s="134"/>
      <c r="M26" s="134"/>
      <c r="N26" s="134"/>
      <c r="O26" s="134"/>
      <c r="P26" s="134"/>
      <c r="Q26" s="270"/>
      <c r="R26" s="270"/>
      <c r="S26" s="257"/>
      <c r="T26" s="257"/>
      <c r="U26" s="257"/>
      <c r="V26" s="257"/>
      <c r="W26" s="257"/>
      <c r="X26" s="257"/>
      <c r="Y26" s="257"/>
      <c r="Z26" s="257"/>
      <c r="AA26" s="257"/>
    </row>
    <row r="27" spans="1:27" s="130" customFormat="1" ht="21">
      <c r="A27" s="8" t="s">
        <v>43</v>
      </c>
      <c r="B27" s="192"/>
      <c r="C27" s="187"/>
      <c r="D27" s="187"/>
      <c r="E27" s="142"/>
      <c r="F27" s="134"/>
      <c r="G27" s="185"/>
      <c r="H27" s="185"/>
      <c r="I27" s="134"/>
      <c r="J27" s="134"/>
      <c r="K27" s="134"/>
      <c r="L27" s="134"/>
      <c r="M27" s="134"/>
      <c r="N27" s="134"/>
      <c r="O27" s="134"/>
      <c r="P27" s="134"/>
      <c r="Q27" s="270"/>
      <c r="R27" s="270"/>
      <c r="S27" s="257"/>
      <c r="T27" s="257"/>
      <c r="U27" s="257"/>
      <c r="V27" s="257"/>
      <c r="W27" s="257"/>
      <c r="X27" s="257"/>
      <c r="Y27" s="257"/>
      <c r="Z27" s="257"/>
      <c r="AA27" s="257"/>
    </row>
    <row r="28" spans="1:27" s="130" customFormat="1" ht="21">
      <c r="A28" s="8" t="s">
        <v>44</v>
      </c>
      <c r="B28" s="191"/>
      <c r="C28" s="187"/>
      <c r="D28" s="187"/>
      <c r="E28" s="142"/>
      <c r="F28" s="134"/>
      <c r="G28" s="185"/>
      <c r="H28" s="185"/>
      <c r="I28" s="134"/>
      <c r="J28" s="134"/>
      <c r="K28" s="134"/>
      <c r="L28" s="134"/>
      <c r="M28" s="134"/>
      <c r="N28" s="134"/>
      <c r="O28" s="134"/>
      <c r="P28" s="134"/>
      <c r="Q28" s="270"/>
      <c r="R28" s="270"/>
      <c r="S28" s="257"/>
      <c r="T28" s="257"/>
      <c r="U28" s="257"/>
      <c r="V28" s="257"/>
      <c r="W28" s="257"/>
      <c r="X28" s="257"/>
      <c r="Y28" s="257"/>
      <c r="Z28" s="257"/>
      <c r="AA28" s="257"/>
    </row>
    <row r="29" spans="1:27" s="130" customFormat="1" ht="21">
      <c r="A29" s="213" t="s">
        <v>45</v>
      </c>
      <c r="B29" s="123" t="s">
        <v>65</v>
      </c>
      <c r="C29" s="187"/>
      <c r="D29" s="187"/>
      <c r="E29" s="142"/>
      <c r="F29" s="134"/>
      <c r="G29" s="185"/>
      <c r="H29" s="185"/>
      <c r="I29" s="134"/>
      <c r="J29" s="134"/>
      <c r="K29" s="134"/>
      <c r="L29" s="134"/>
      <c r="M29" s="134"/>
      <c r="N29" s="134"/>
      <c r="O29" s="134"/>
      <c r="P29" s="134"/>
      <c r="Q29" s="273"/>
      <c r="R29" s="270"/>
      <c r="S29" s="257"/>
      <c r="T29" s="257"/>
      <c r="U29" s="257"/>
      <c r="V29" s="257"/>
      <c r="W29" s="257"/>
      <c r="X29" s="257"/>
      <c r="Y29" s="257"/>
      <c r="Z29" s="257"/>
      <c r="AA29" s="257"/>
    </row>
    <row r="30" spans="1:27" s="130" customFormat="1" ht="21">
      <c r="A30" s="7" t="s">
        <v>48</v>
      </c>
      <c r="B30" s="193"/>
      <c r="C30" s="187"/>
      <c r="D30" s="187"/>
      <c r="E30" s="142"/>
      <c r="F30" s="134"/>
      <c r="G30" s="185"/>
      <c r="H30" s="185"/>
      <c r="I30" s="134"/>
      <c r="J30" s="134"/>
      <c r="K30" s="134"/>
      <c r="L30" s="134"/>
      <c r="M30" s="134"/>
      <c r="N30" s="134"/>
      <c r="O30" s="134"/>
      <c r="P30" s="134"/>
      <c r="Q30" s="270"/>
      <c r="R30" s="270"/>
      <c r="S30" s="257"/>
      <c r="T30" s="257"/>
      <c r="U30" s="257"/>
      <c r="V30" s="257"/>
      <c r="W30" s="257"/>
      <c r="X30" s="257"/>
      <c r="Y30" s="257"/>
      <c r="Z30" s="257"/>
      <c r="AA30" s="257"/>
    </row>
    <row r="31" spans="1:27" s="130" customFormat="1" ht="21">
      <c r="A31" s="212" t="s">
        <v>46</v>
      </c>
      <c r="B31" s="191"/>
      <c r="C31" s="187"/>
      <c r="D31" s="187"/>
      <c r="E31" s="142"/>
      <c r="F31" s="134"/>
      <c r="G31" s="185"/>
      <c r="H31" s="185"/>
      <c r="I31" s="134"/>
      <c r="J31" s="134"/>
      <c r="K31" s="134"/>
      <c r="L31" s="134"/>
      <c r="M31" s="134"/>
      <c r="N31" s="134"/>
      <c r="O31" s="134"/>
      <c r="P31" s="134"/>
      <c r="Q31" s="270"/>
      <c r="R31" s="270"/>
      <c r="S31" s="257"/>
      <c r="T31" s="257"/>
      <c r="U31" s="257"/>
      <c r="V31" s="257"/>
      <c r="W31" s="257"/>
      <c r="X31" s="257"/>
      <c r="Y31" s="257"/>
      <c r="Z31" s="257"/>
      <c r="AA31" s="257"/>
    </row>
    <row r="32" spans="1:27" s="130" customFormat="1" ht="21" customHeight="1">
      <c r="A32" s="8" t="s">
        <v>50</v>
      </c>
      <c r="B32" s="191"/>
      <c r="C32" s="187"/>
      <c r="D32" s="187"/>
      <c r="E32" s="142"/>
      <c r="F32" s="134"/>
      <c r="G32" s="185"/>
      <c r="H32" s="185"/>
      <c r="I32" s="134"/>
      <c r="J32" s="134"/>
      <c r="K32" s="134"/>
      <c r="L32" s="134"/>
      <c r="M32" s="134"/>
      <c r="N32" s="134"/>
      <c r="O32" s="134"/>
      <c r="P32" s="134"/>
      <c r="Q32" s="270"/>
      <c r="R32" s="270"/>
      <c r="S32" s="257"/>
      <c r="T32" s="257"/>
      <c r="U32" s="257"/>
      <c r="V32" s="257"/>
      <c r="W32" s="257"/>
      <c r="X32" s="257"/>
      <c r="Y32" s="257"/>
      <c r="Z32" s="257"/>
      <c r="AA32" s="257"/>
    </row>
    <row r="33" spans="1:27" s="130" customFormat="1" ht="24" customHeight="1">
      <c r="A33" s="8" t="s">
        <v>47</v>
      </c>
      <c r="B33" s="191"/>
      <c r="C33" s="187"/>
      <c r="D33" s="187"/>
      <c r="E33" s="142"/>
      <c r="F33" s="134"/>
      <c r="G33" s="185"/>
      <c r="H33" s="185"/>
      <c r="I33" s="134"/>
      <c r="J33" s="134"/>
      <c r="K33" s="134"/>
      <c r="L33" s="134"/>
      <c r="M33" s="134"/>
      <c r="N33" s="134"/>
      <c r="O33" s="134"/>
      <c r="P33" s="134"/>
      <c r="Q33" s="270"/>
      <c r="R33" s="270"/>
      <c r="S33" s="257"/>
      <c r="T33" s="257"/>
      <c r="U33" s="257"/>
      <c r="V33" s="257"/>
      <c r="W33" s="257"/>
      <c r="X33" s="257"/>
      <c r="Y33" s="257"/>
      <c r="Z33" s="257"/>
      <c r="AA33" s="257"/>
    </row>
    <row r="34" spans="1:27" s="130" customFormat="1" ht="21">
      <c r="A34" s="8" t="s">
        <v>49</v>
      </c>
      <c r="B34" s="194"/>
      <c r="C34" s="187"/>
      <c r="D34" s="187"/>
      <c r="E34" s="142"/>
      <c r="F34" s="134"/>
      <c r="G34" s="185"/>
      <c r="H34" s="185"/>
      <c r="I34" s="134"/>
      <c r="J34" s="134"/>
      <c r="K34" s="134"/>
      <c r="L34" s="134"/>
      <c r="M34" s="134"/>
      <c r="N34" s="134"/>
      <c r="O34" s="134"/>
      <c r="P34" s="134"/>
      <c r="Q34" s="270"/>
      <c r="R34" s="270"/>
      <c r="S34" s="257"/>
      <c r="T34" s="257"/>
      <c r="U34" s="257"/>
      <c r="V34" s="257"/>
      <c r="W34" s="257"/>
      <c r="X34" s="257"/>
      <c r="Y34" s="257"/>
      <c r="Z34" s="257"/>
      <c r="AA34" s="257"/>
    </row>
    <row r="35" spans="1:18" s="257" customFormat="1" ht="21">
      <c r="A35" s="214" t="s">
        <v>51</v>
      </c>
      <c r="B35" s="142"/>
      <c r="C35" s="134"/>
      <c r="D35" s="134"/>
      <c r="E35" s="142"/>
      <c r="F35" s="134"/>
      <c r="G35" s="185"/>
      <c r="H35" s="185"/>
      <c r="I35" s="134"/>
      <c r="J35" s="134"/>
      <c r="K35" s="134"/>
      <c r="L35" s="134"/>
      <c r="M35" s="134"/>
      <c r="N35" s="134"/>
      <c r="O35" s="134"/>
      <c r="P35" s="134"/>
      <c r="Q35" s="270"/>
      <c r="R35" s="270"/>
    </row>
    <row r="36" spans="1:27" s="256" customFormat="1" ht="21.75" customHeight="1">
      <c r="A36" s="215" t="s">
        <v>14</v>
      </c>
      <c r="B36" s="195" t="s">
        <v>66</v>
      </c>
      <c r="C36" s="149" t="e">
        <f>C37*100/C38</f>
        <v>#DIV/0!</v>
      </c>
      <c r="D36" s="149" t="e">
        <f>D37*100/D38</f>
        <v>#DIV/0!</v>
      </c>
      <c r="E36" s="278"/>
      <c r="F36" s="267"/>
      <c r="G36" s="185"/>
      <c r="H36" s="185"/>
      <c r="I36" s="185" t="e">
        <f>I37*100/I38</f>
        <v>#DIV/0!</v>
      </c>
      <c r="J36" s="185" t="e">
        <f>J37*100/J38</f>
        <v>#DIV/0!</v>
      </c>
      <c r="K36" s="185"/>
      <c r="L36" s="185"/>
      <c r="M36" s="185"/>
      <c r="N36" s="185"/>
      <c r="O36" s="185"/>
      <c r="P36" s="185"/>
      <c r="Q36" s="268"/>
      <c r="R36" s="268"/>
      <c r="S36" s="257"/>
      <c r="T36" s="257"/>
      <c r="U36" s="257"/>
      <c r="V36" s="257"/>
      <c r="W36" s="257"/>
      <c r="X36" s="257"/>
      <c r="Y36" s="257"/>
      <c r="Z36" s="257"/>
      <c r="AA36" s="257"/>
    </row>
    <row r="37" spans="1:27" s="130" customFormat="1" ht="23.25" customHeight="1">
      <c r="A37" s="216" t="s">
        <v>28</v>
      </c>
      <c r="B37" s="193"/>
      <c r="C37" s="187"/>
      <c r="D37" s="187"/>
      <c r="E37" s="142"/>
      <c r="F37" s="273"/>
      <c r="G37" s="185"/>
      <c r="H37" s="185"/>
      <c r="I37" s="134"/>
      <c r="J37" s="134"/>
      <c r="K37" s="134"/>
      <c r="L37" s="134"/>
      <c r="M37" s="134"/>
      <c r="N37" s="134"/>
      <c r="O37" s="134"/>
      <c r="P37" s="134"/>
      <c r="Q37" s="273"/>
      <c r="R37" s="273"/>
      <c r="S37" s="257"/>
      <c r="T37" s="257"/>
      <c r="U37" s="257"/>
      <c r="V37" s="257"/>
      <c r="W37" s="257"/>
      <c r="X37" s="257"/>
      <c r="Y37" s="257"/>
      <c r="Z37" s="257"/>
      <c r="AA37" s="257"/>
    </row>
    <row r="38" spans="1:27" s="130" customFormat="1" ht="22.5" customHeight="1">
      <c r="A38" s="217" t="s">
        <v>25</v>
      </c>
      <c r="B38" s="194"/>
      <c r="C38" s="187"/>
      <c r="D38" s="187"/>
      <c r="E38" s="142"/>
      <c r="F38" s="273"/>
      <c r="G38" s="185"/>
      <c r="H38" s="185"/>
      <c r="I38" s="134"/>
      <c r="J38" s="134"/>
      <c r="K38" s="134"/>
      <c r="L38" s="134"/>
      <c r="M38" s="134"/>
      <c r="N38" s="134"/>
      <c r="O38" s="134"/>
      <c r="P38" s="134"/>
      <c r="Q38" s="273"/>
      <c r="R38" s="273"/>
      <c r="S38" s="257"/>
      <c r="T38" s="257"/>
      <c r="U38" s="257"/>
      <c r="V38" s="257"/>
      <c r="W38" s="257"/>
      <c r="X38" s="257"/>
      <c r="Y38" s="257"/>
      <c r="Z38" s="257"/>
      <c r="AA38" s="257"/>
    </row>
    <row r="39" spans="1:27" s="256" customFormat="1" ht="21">
      <c r="A39" s="218" t="s">
        <v>15</v>
      </c>
      <c r="B39" s="151" t="s">
        <v>67</v>
      </c>
      <c r="C39" s="149" t="e">
        <f>C40*100/C41</f>
        <v>#DIV/0!</v>
      </c>
      <c r="D39" s="149" t="e">
        <f>D40*100/D41</f>
        <v>#DIV/0!</v>
      </c>
      <c r="E39" s="266"/>
      <c r="F39" s="267"/>
      <c r="G39" s="266"/>
      <c r="H39" s="266"/>
      <c r="I39" s="185" t="e">
        <f>I40*100/I41</f>
        <v>#DIV/0!</v>
      </c>
      <c r="J39" s="185" t="e">
        <f>J40*100/J41</f>
        <v>#DIV/0!</v>
      </c>
      <c r="K39" s="185"/>
      <c r="L39" s="185"/>
      <c r="M39" s="185"/>
      <c r="N39" s="185"/>
      <c r="O39" s="185"/>
      <c r="P39" s="185"/>
      <c r="Q39" s="268"/>
      <c r="R39" s="268"/>
      <c r="S39" s="257"/>
      <c r="T39" s="257"/>
      <c r="U39" s="257"/>
      <c r="V39" s="257"/>
      <c r="W39" s="257"/>
      <c r="X39" s="257"/>
      <c r="Y39" s="257"/>
      <c r="Z39" s="257"/>
      <c r="AA39" s="257"/>
    </row>
    <row r="40" spans="1:27" s="130" customFormat="1" ht="21">
      <c r="A40" s="8" t="s">
        <v>26</v>
      </c>
      <c r="B40" s="194"/>
      <c r="C40" s="187"/>
      <c r="D40" s="187"/>
      <c r="E40" s="142"/>
      <c r="F40" s="273"/>
      <c r="G40" s="185"/>
      <c r="H40" s="185"/>
      <c r="I40" s="134"/>
      <c r="J40" s="134"/>
      <c r="K40" s="134"/>
      <c r="L40" s="134"/>
      <c r="M40" s="134"/>
      <c r="N40" s="134"/>
      <c r="O40" s="134"/>
      <c r="P40" s="134"/>
      <c r="Q40" s="273"/>
      <c r="R40" s="273"/>
      <c r="S40" s="257"/>
      <c r="T40" s="257"/>
      <c r="U40" s="257"/>
      <c r="V40" s="257"/>
      <c r="W40" s="257"/>
      <c r="X40" s="257"/>
      <c r="Y40" s="257"/>
      <c r="Z40" s="257"/>
      <c r="AA40" s="257"/>
    </row>
    <row r="41" spans="1:27" s="130" customFormat="1" ht="21">
      <c r="A41" s="8" t="s">
        <v>27</v>
      </c>
      <c r="B41" s="194"/>
      <c r="C41" s="187"/>
      <c r="D41" s="187"/>
      <c r="E41" s="142"/>
      <c r="F41" s="273"/>
      <c r="G41" s="185"/>
      <c r="H41" s="185"/>
      <c r="I41" s="134"/>
      <c r="J41" s="134"/>
      <c r="K41" s="134"/>
      <c r="L41" s="134"/>
      <c r="M41" s="134"/>
      <c r="N41" s="134"/>
      <c r="O41" s="134"/>
      <c r="P41" s="134"/>
      <c r="Q41" s="273"/>
      <c r="R41" s="273"/>
      <c r="S41" s="257"/>
      <c r="T41" s="257"/>
      <c r="U41" s="257"/>
      <c r="V41" s="257"/>
      <c r="W41" s="257"/>
      <c r="X41" s="257"/>
      <c r="Y41" s="257"/>
      <c r="Z41" s="257"/>
      <c r="AA41" s="257"/>
    </row>
    <row r="42" spans="1:27" s="256" customFormat="1" ht="21">
      <c r="A42" s="219" t="s">
        <v>35</v>
      </c>
      <c r="B42" s="151" t="s">
        <v>66</v>
      </c>
      <c r="C42" s="149" t="e">
        <f>C43*100/C44</f>
        <v>#DIV/0!</v>
      </c>
      <c r="D42" s="149" t="e">
        <f>D43*100/D44</f>
        <v>#DIV/0!</v>
      </c>
      <c r="E42" s="266"/>
      <c r="F42" s="267"/>
      <c r="G42" s="279"/>
      <c r="H42" s="279"/>
      <c r="I42" s="279" t="e">
        <f>I43*100/I44</f>
        <v>#DIV/0!</v>
      </c>
      <c r="J42" s="279" t="e">
        <f>J43*100/J44</f>
        <v>#DIV/0!</v>
      </c>
      <c r="K42" s="279"/>
      <c r="L42" s="279"/>
      <c r="M42" s="279"/>
      <c r="N42" s="185"/>
      <c r="O42" s="185"/>
      <c r="P42" s="185"/>
      <c r="Q42" s="268"/>
      <c r="R42" s="268"/>
      <c r="S42" s="257"/>
      <c r="T42" s="257"/>
      <c r="U42" s="257"/>
      <c r="V42" s="257"/>
      <c r="W42" s="257"/>
      <c r="X42" s="257"/>
      <c r="Y42" s="257"/>
      <c r="Z42" s="257"/>
      <c r="AA42" s="257"/>
    </row>
    <row r="43" spans="1:27" s="130" customFormat="1" ht="21">
      <c r="A43" s="216" t="s">
        <v>36</v>
      </c>
      <c r="B43" s="194"/>
      <c r="C43" s="187"/>
      <c r="D43" s="187"/>
      <c r="E43" s="142"/>
      <c r="F43" s="273"/>
      <c r="G43" s="185"/>
      <c r="H43" s="185"/>
      <c r="I43" s="134"/>
      <c r="J43" s="134"/>
      <c r="K43" s="134"/>
      <c r="L43" s="134"/>
      <c r="M43" s="134"/>
      <c r="N43" s="134"/>
      <c r="O43" s="134"/>
      <c r="P43" s="134"/>
      <c r="Q43" s="273"/>
      <c r="R43" s="273"/>
      <c r="S43" s="257"/>
      <c r="T43" s="257"/>
      <c r="U43" s="257"/>
      <c r="V43" s="257"/>
      <c r="W43" s="257"/>
      <c r="X43" s="257"/>
      <c r="Y43" s="257"/>
      <c r="Z43" s="257"/>
      <c r="AA43" s="257"/>
    </row>
    <row r="44" spans="1:27" s="130" customFormat="1" ht="26.25" customHeight="1">
      <c r="A44" s="217" t="s">
        <v>37</v>
      </c>
      <c r="B44" s="194"/>
      <c r="C44" s="187"/>
      <c r="D44" s="187"/>
      <c r="E44" s="142"/>
      <c r="F44" s="273"/>
      <c r="G44" s="185"/>
      <c r="H44" s="185"/>
      <c r="I44" s="134"/>
      <c r="J44" s="134"/>
      <c r="K44" s="134"/>
      <c r="L44" s="134"/>
      <c r="M44" s="134"/>
      <c r="N44" s="134"/>
      <c r="O44" s="134"/>
      <c r="P44" s="134"/>
      <c r="Q44" s="273"/>
      <c r="R44" s="273"/>
      <c r="S44" s="257"/>
      <c r="T44" s="257"/>
      <c r="U44" s="257"/>
      <c r="V44" s="257"/>
      <c r="W44" s="257"/>
      <c r="X44" s="257"/>
      <c r="Y44" s="257"/>
      <c r="Z44" s="257"/>
      <c r="AA44" s="257"/>
    </row>
    <row r="45" spans="1:27" s="256" customFormat="1" ht="21">
      <c r="A45" s="220" t="s">
        <v>38</v>
      </c>
      <c r="B45" s="151" t="s">
        <v>68</v>
      </c>
      <c r="C45" s="151" t="e">
        <f>C46*100/C47</f>
        <v>#DIV/0!</v>
      </c>
      <c r="D45" s="151" t="e">
        <f>D46*100/D47</f>
        <v>#DIV/0!</v>
      </c>
      <c r="E45" s="280"/>
      <c r="F45" s="267"/>
      <c r="G45" s="142"/>
      <c r="H45" s="142"/>
      <c r="I45" s="142" t="e">
        <f>I46*100/I47</f>
        <v>#DIV/0!</v>
      </c>
      <c r="J45" s="142" t="e">
        <f>J46*100/J47</f>
        <v>#DIV/0!</v>
      </c>
      <c r="K45" s="142"/>
      <c r="L45" s="142"/>
      <c r="M45" s="142"/>
      <c r="N45" s="142"/>
      <c r="O45" s="142"/>
      <c r="P45" s="142"/>
      <c r="Q45" s="268"/>
      <c r="R45" s="268"/>
      <c r="S45" s="257"/>
      <c r="T45" s="257"/>
      <c r="U45" s="257"/>
      <c r="V45" s="257"/>
      <c r="W45" s="257"/>
      <c r="X45" s="257"/>
      <c r="Y45" s="257"/>
      <c r="Z45" s="257"/>
      <c r="AA45" s="257"/>
    </row>
    <row r="46" spans="1:27" s="130" customFormat="1" ht="21.75" customHeight="1">
      <c r="A46" s="221" t="s">
        <v>32</v>
      </c>
      <c r="B46" s="194"/>
      <c r="C46" s="187"/>
      <c r="D46" s="187"/>
      <c r="E46" s="142"/>
      <c r="F46" s="273"/>
      <c r="G46" s="185"/>
      <c r="H46" s="185"/>
      <c r="I46" s="134"/>
      <c r="J46" s="134"/>
      <c r="K46" s="134"/>
      <c r="L46" s="134"/>
      <c r="M46" s="134"/>
      <c r="N46" s="134"/>
      <c r="O46" s="134"/>
      <c r="P46" s="134"/>
      <c r="Q46" s="273"/>
      <c r="R46" s="273"/>
      <c r="S46" s="257"/>
      <c r="T46" s="257"/>
      <c r="U46" s="257"/>
      <c r="V46" s="257"/>
      <c r="W46" s="257"/>
      <c r="X46" s="257"/>
      <c r="Y46" s="257"/>
      <c r="Z46" s="257"/>
      <c r="AA46" s="257"/>
    </row>
    <row r="47" spans="1:27" s="130" customFormat="1" ht="21">
      <c r="A47" s="222" t="s">
        <v>33</v>
      </c>
      <c r="B47" s="194"/>
      <c r="C47" s="187"/>
      <c r="D47" s="187"/>
      <c r="E47" s="142"/>
      <c r="F47" s="273"/>
      <c r="G47" s="185"/>
      <c r="H47" s="185"/>
      <c r="I47" s="134"/>
      <c r="J47" s="134"/>
      <c r="K47" s="134"/>
      <c r="L47" s="134"/>
      <c r="M47" s="134"/>
      <c r="N47" s="134"/>
      <c r="O47" s="134"/>
      <c r="P47" s="134"/>
      <c r="Q47" s="273"/>
      <c r="R47" s="273"/>
      <c r="S47" s="257"/>
      <c r="T47" s="257"/>
      <c r="U47" s="257"/>
      <c r="V47" s="257"/>
      <c r="W47" s="257"/>
      <c r="X47" s="257"/>
      <c r="Y47" s="257"/>
      <c r="Z47" s="257"/>
      <c r="AA47" s="257"/>
    </row>
  </sheetData>
  <sheetProtection/>
  <mergeCells count="14">
    <mergeCell ref="Q4:R4"/>
    <mergeCell ref="E4:F4"/>
    <mergeCell ref="G4:H4"/>
    <mergeCell ref="M4:N4"/>
    <mergeCell ref="K2:L2"/>
    <mergeCell ref="K4:L4"/>
    <mergeCell ref="O2:P2"/>
    <mergeCell ref="O4:P4"/>
    <mergeCell ref="A2:A3"/>
    <mergeCell ref="B2:B3"/>
    <mergeCell ref="E2:F2"/>
    <mergeCell ref="G2:H2"/>
    <mergeCell ref="M2:N2"/>
    <mergeCell ref="Q2:R2"/>
  </mergeCells>
  <printOptions/>
  <pageMargins left="0.1968503937007874" right="0" top="0.3937007874015748" bottom="0.1968503937007874" header="0.5118110236220472" footer="0.5118110236220472"/>
  <pageSetup cellComments="asDisplayed" horizontalDpi="1200" verticalDpi="12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A1:AJ36"/>
  <sheetViews>
    <sheetView zoomScaleSheetLayoutView="100" zoomScalePageLayoutView="0" workbookViewId="0" topLeftCell="A1">
      <pane xSplit="1" topLeftCell="C1" activePane="topRight" state="frozen"/>
      <selection pane="topLeft" activeCell="A1" sqref="A1"/>
      <selection pane="topRight" activeCell="G10" sqref="G10"/>
    </sheetView>
  </sheetViews>
  <sheetFormatPr defaultColWidth="9.140625" defaultRowHeight="12.75"/>
  <cols>
    <col min="1" max="1" width="62.421875" style="283" customWidth="1"/>
    <col min="2" max="2" width="27.140625" style="283" hidden="1" customWidth="1"/>
    <col min="3" max="3" width="9.57421875" style="283" bestFit="1" customWidth="1"/>
    <col min="4" max="4" width="9.421875" style="283" bestFit="1" customWidth="1"/>
    <col min="5" max="6" width="0" style="283" hidden="1" customWidth="1"/>
    <col min="7" max="7" width="9.57421875" style="283" bestFit="1" customWidth="1"/>
    <col min="8" max="8" width="9.28125" style="283" bestFit="1" customWidth="1"/>
    <col min="9" max="18" width="0" style="283" hidden="1" customWidth="1"/>
    <col min="19" max="20" width="9.140625" style="283" customWidth="1"/>
    <col min="21" max="24" width="0" style="283" hidden="1" customWidth="1"/>
    <col min="25" max="26" width="9.57421875" style="283" bestFit="1" customWidth="1"/>
    <col min="27" max="30" width="0" style="283" hidden="1" customWidth="1"/>
    <col min="31" max="31" width="9.57421875" style="283" bestFit="1" customWidth="1"/>
    <col min="32" max="32" width="9.28125" style="283" bestFit="1" customWidth="1"/>
    <col min="33" max="34" width="0" style="181" hidden="1" customWidth="1"/>
    <col min="35" max="36" width="9.421875" style="181" bestFit="1" customWidth="1"/>
    <col min="37" max="16384" width="9.140625" style="283" customWidth="1"/>
  </cols>
  <sheetData>
    <row r="1" spans="1:2" ht="21">
      <c r="A1" s="555" t="s">
        <v>54</v>
      </c>
      <c r="B1" s="555"/>
    </row>
    <row r="2" spans="1:36" s="284" customFormat="1" ht="21">
      <c r="A2" s="553" t="s">
        <v>56</v>
      </c>
      <c r="B2" s="556" t="s">
        <v>1</v>
      </c>
      <c r="C2" s="557" t="s">
        <v>55</v>
      </c>
      <c r="D2" s="558"/>
      <c r="E2" s="549" t="s">
        <v>57</v>
      </c>
      <c r="F2" s="550"/>
      <c r="G2" s="550"/>
      <c r="H2" s="551"/>
      <c r="I2" s="549" t="s">
        <v>58</v>
      </c>
      <c r="J2" s="550"/>
      <c r="K2" s="550"/>
      <c r="L2" s="551"/>
      <c r="M2" s="549" t="s">
        <v>59</v>
      </c>
      <c r="N2" s="550"/>
      <c r="O2" s="550"/>
      <c r="P2" s="551"/>
      <c r="Q2" s="549" t="s">
        <v>60</v>
      </c>
      <c r="R2" s="550"/>
      <c r="S2" s="550"/>
      <c r="T2" s="551"/>
      <c r="U2" s="552" t="s">
        <v>61</v>
      </c>
      <c r="V2" s="552"/>
      <c r="W2" s="552"/>
      <c r="X2" s="552"/>
      <c r="Y2" s="552"/>
      <c r="Z2" s="552"/>
      <c r="AA2" s="552" t="s">
        <v>62</v>
      </c>
      <c r="AB2" s="552"/>
      <c r="AC2" s="552"/>
      <c r="AD2" s="552"/>
      <c r="AE2" s="552"/>
      <c r="AF2" s="552"/>
      <c r="AG2" s="543" t="s">
        <v>63</v>
      </c>
      <c r="AH2" s="544"/>
      <c r="AI2" s="544"/>
      <c r="AJ2" s="545"/>
    </row>
    <row r="3" spans="1:36" s="284" customFormat="1" ht="21">
      <c r="A3" s="554"/>
      <c r="B3" s="556"/>
      <c r="C3" s="285">
        <v>2556</v>
      </c>
      <c r="D3" s="285">
        <v>2557</v>
      </c>
      <c r="E3" s="286">
        <v>2554</v>
      </c>
      <c r="F3" s="286">
        <v>2555</v>
      </c>
      <c r="G3" s="285">
        <v>2556</v>
      </c>
      <c r="H3" s="285">
        <v>2557</v>
      </c>
      <c r="I3" s="287">
        <v>2554</v>
      </c>
      <c r="J3" s="287">
        <v>2555</v>
      </c>
      <c r="K3" s="287">
        <v>2556</v>
      </c>
      <c r="L3" s="287">
        <v>2557</v>
      </c>
      <c r="M3" s="287">
        <v>2554</v>
      </c>
      <c r="N3" s="287">
        <v>2555</v>
      </c>
      <c r="O3" s="287">
        <v>2556</v>
      </c>
      <c r="P3" s="287">
        <v>2557</v>
      </c>
      <c r="Q3" s="285">
        <v>2554</v>
      </c>
      <c r="R3" s="285">
        <v>2555</v>
      </c>
      <c r="S3" s="285">
        <v>2556</v>
      </c>
      <c r="T3" s="285">
        <v>2557</v>
      </c>
      <c r="U3" s="288">
        <v>2554</v>
      </c>
      <c r="V3" s="287">
        <v>2555</v>
      </c>
      <c r="W3" s="285">
        <v>2554</v>
      </c>
      <c r="X3" s="285">
        <v>2555</v>
      </c>
      <c r="Y3" s="285">
        <v>2556</v>
      </c>
      <c r="Z3" s="285">
        <v>2557</v>
      </c>
      <c r="AA3" s="288">
        <v>2554</v>
      </c>
      <c r="AB3" s="287">
        <v>2555</v>
      </c>
      <c r="AC3" s="285">
        <v>2554</v>
      </c>
      <c r="AD3" s="285">
        <v>2555</v>
      </c>
      <c r="AE3" s="285">
        <v>2556</v>
      </c>
      <c r="AF3" s="285">
        <v>2557</v>
      </c>
      <c r="AG3" s="289">
        <v>2554</v>
      </c>
      <c r="AH3" s="289">
        <v>2555</v>
      </c>
      <c r="AI3" s="289">
        <v>2556</v>
      </c>
      <c r="AJ3" s="289">
        <v>2557</v>
      </c>
    </row>
    <row r="4" spans="1:36" s="284" customFormat="1" ht="21">
      <c r="A4" s="290" t="s">
        <v>17</v>
      </c>
      <c r="B4" s="291" t="s">
        <v>53</v>
      </c>
      <c r="C4" s="315">
        <v>12118.96</v>
      </c>
      <c r="D4" s="316">
        <v>1158.25</v>
      </c>
      <c r="E4" s="315">
        <v>8536.298</v>
      </c>
      <c r="F4" s="315">
        <v>7984.698</v>
      </c>
      <c r="G4" s="315">
        <v>7791.982</v>
      </c>
      <c r="H4" s="315">
        <v>3873.899</v>
      </c>
      <c r="I4" s="293"/>
      <c r="J4" s="287"/>
      <c r="K4" s="287"/>
      <c r="L4" s="287"/>
      <c r="M4" s="287"/>
      <c r="N4" s="287"/>
      <c r="O4" s="287"/>
      <c r="P4" s="294"/>
      <c r="Q4" s="292">
        <v>8337.324</v>
      </c>
      <c r="R4" s="292">
        <v>8302.044</v>
      </c>
      <c r="S4" s="295" t="s">
        <v>86</v>
      </c>
      <c r="T4" s="295" t="s">
        <v>86</v>
      </c>
      <c r="U4" s="293" t="e">
        <f>#REF!*100000/#REF!</f>
        <v>#REF!</v>
      </c>
      <c r="V4" s="294" t="e">
        <f>#REF!*100000/#REF!</f>
        <v>#REF!</v>
      </c>
      <c r="W4" s="292">
        <v>8698.8942</v>
      </c>
      <c r="X4" s="292">
        <v>9666.05528</v>
      </c>
      <c r="Y4" s="315">
        <v>8851.63854</v>
      </c>
      <c r="Z4" s="315">
        <v>4120.8203</v>
      </c>
      <c r="AA4" s="293" t="e">
        <f>#REF!*100000/#REF!</f>
        <v>#REF!</v>
      </c>
      <c r="AB4" s="294" t="e">
        <f>#REF!*100000/#REF!</f>
        <v>#REF!</v>
      </c>
      <c r="AC4" s="295"/>
      <c r="AD4" s="295"/>
      <c r="AE4" s="296"/>
      <c r="AF4" s="295"/>
      <c r="AG4" s="297">
        <v>0</v>
      </c>
      <c r="AH4" s="273">
        <v>5945.381</v>
      </c>
      <c r="AI4" s="317">
        <v>8567.905</v>
      </c>
      <c r="AJ4" s="317">
        <v>3524.786</v>
      </c>
    </row>
    <row r="5" spans="1:36" s="284" customFormat="1" ht="20.25" customHeight="1">
      <c r="A5" s="290" t="s">
        <v>16</v>
      </c>
      <c r="B5" s="291" t="s">
        <v>53</v>
      </c>
      <c r="C5" s="315">
        <v>76.93904</v>
      </c>
      <c r="D5" s="316">
        <v>9.40888</v>
      </c>
      <c r="E5" s="315">
        <v>71.02292</v>
      </c>
      <c r="F5" s="315">
        <v>51.14462</v>
      </c>
      <c r="G5" s="315">
        <v>52.87289</v>
      </c>
      <c r="H5" s="315">
        <v>27.29958</v>
      </c>
      <c r="I5" s="293"/>
      <c r="J5" s="287"/>
      <c r="K5" s="287"/>
      <c r="L5" s="287"/>
      <c r="M5" s="287"/>
      <c r="N5" s="287"/>
      <c r="O5" s="287"/>
      <c r="P5" s="294"/>
      <c r="Q5" s="292">
        <v>60.19681</v>
      </c>
      <c r="R5" s="292">
        <v>51.9754</v>
      </c>
      <c r="S5" s="295"/>
      <c r="T5" s="296"/>
      <c r="U5" s="293" t="e">
        <f>#REF!*100000/#REF!</f>
        <v>#REF!</v>
      </c>
      <c r="V5" s="294" t="e">
        <f>#REF!*100000/#REF!</f>
        <v>#REF!</v>
      </c>
      <c r="W5" s="292">
        <v>44.669237</v>
      </c>
      <c r="X5" s="292">
        <v>61.729928</v>
      </c>
      <c r="Y5" s="315">
        <v>51.5936108</v>
      </c>
      <c r="Z5" s="315">
        <v>21.409594</v>
      </c>
      <c r="AA5" s="293" t="e">
        <f>#REF!*100000/#REF!</f>
        <v>#REF!</v>
      </c>
      <c r="AB5" s="294" t="e">
        <f>#REF!*100000/#REF!</f>
        <v>#REF!</v>
      </c>
      <c r="AC5" s="295"/>
      <c r="AD5" s="295"/>
      <c r="AE5" s="296"/>
      <c r="AF5" s="295"/>
      <c r="AG5" s="297">
        <v>21.05823596</v>
      </c>
      <c r="AH5" s="273">
        <v>5945.381</v>
      </c>
      <c r="AI5" s="318"/>
      <c r="AJ5" s="317">
        <v>8.273221</v>
      </c>
    </row>
    <row r="6" spans="1:36" s="284" customFormat="1" ht="20.25" customHeight="1">
      <c r="A6" s="290" t="s">
        <v>19</v>
      </c>
      <c r="B6" s="291" t="s">
        <v>53</v>
      </c>
      <c r="C6" s="315">
        <v>32178.81</v>
      </c>
      <c r="D6" s="316">
        <v>272.858</v>
      </c>
      <c r="E6" s="315">
        <v>24918.23</v>
      </c>
      <c r="F6" s="315">
        <v>21767.15</v>
      </c>
      <c r="G6" s="315">
        <v>24412.2</v>
      </c>
      <c r="H6" s="315">
        <v>1317.425</v>
      </c>
      <c r="I6" s="293"/>
      <c r="J6" s="287"/>
      <c r="K6" s="287"/>
      <c r="L6" s="287"/>
      <c r="M6" s="287"/>
      <c r="N6" s="287"/>
      <c r="O6" s="287"/>
      <c r="P6" s="294"/>
      <c r="Q6" s="292">
        <v>20412.67</v>
      </c>
      <c r="R6" s="292">
        <v>20396.04</v>
      </c>
      <c r="S6" s="315">
        <v>1178.14</v>
      </c>
      <c r="T6" s="315">
        <v>3576.239</v>
      </c>
      <c r="U6" s="293" t="e">
        <f>#REF!*1000000/#REF!</f>
        <v>#REF!</v>
      </c>
      <c r="V6" s="294" t="e">
        <f>#REF!*1000000/#REF!</f>
        <v>#REF!</v>
      </c>
      <c r="W6" s="292">
        <v>1787.4729</v>
      </c>
      <c r="X6" s="292">
        <v>1878.1508</v>
      </c>
      <c r="Y6" s="315">
        <v>1781.90995</v>
      </c>
      <c r="Z6" s="315">
        <v>938.51235</v>
      </c>
      <c r="AA6" s="293" t="e">
        <f>#REF!*1000000/#REF!</f>
        <v>#REF!</v>
      </c>
      <c r="AB6" s="294" t="e">
        <f>#REF!*1000000/#REF!</f>
        <v>#REF!</v>
      </c>
      <c r="AC6" s="292">
        <v>1926.739</v>
      </c>
      <c r="AD6" s="292">
        <v>1985.99</v>
      </c>
      <c r="AE6" s="315">
        <v>2166.205</v>
      </c>
      <c r="AF6" s="315">
        <v>337.6936</v>
      </c>
      <c r="AG6" s="297">
        <v>4755.982724</v>
      </c>
      <c r="AH6" s="273">
        <v>4419.667</v>
      </c>
      <c r="AI6" s="318"/>
      <c r="AJ6" s="317">
        <v>2076.185</v>
      </c>
    </row>
    <row r="7" spans="1:36" s="284" customFormat="1" ht="21.75" customHeight="1">
      <c r="A7" s="290" t="s">
        <v>21</v>
      </c>
      <c r="B7" s="291" t="s">
        <v>53</v>
      </c>
      <c r="C7" s="315">
        <v>34.63073</v>
      </c>
      <c r="D7" s="316">
        <v>3.5084</v>
      </c>
      <c r="E7" s="315">
        <v>41.60109</v>
      </c>
      <c r="F7" s="315">
        <v>20.71357</v>
      </c>
      <c r="G7" s="315">
        <v>32.05578</v>
      </c>
      <c r="H7" s="315">
        <v>15.47396</v>
      </c>
      <c r="I7" s="293"/>
      <c r="J7" s="287"/>
      <c r="K7" s="287"/>
      <c r="L7" s="287"/>
      <c r="M7" s="287"/>
      <c r="N7" s="287"/>
      <c r="O7" s="287"/>
      <c r="P7" s="294"/>
      <c r="Q7" s="292">
        <v>27.25394</v>
      </c>
      <c r="R7" s="292">
        <v>25.78932</v>
      </c>
      <c r="S7" s="315">
        <v>16.88523</v>
      </c>
      <c r="T7" s="315">
        <v>4.880887</v>
      </c>
      <c r="U7" s="293" t="e">
        <f>#REF!*100000/#REF!</f>
        <v>#REF!</v>
      </c>
      <c r="V7" s="294" t="e">
        <f>#REF!*100000/#REF!</f>
        <v>#REF!</v>
      </c>
      <c r="W7" s="292">
        <v>27.082923</v>
      </c>
      <c r="X7" s="292">
        <v>29.4458852</v>
      </c>
      <c r="Y7" s="315">
        <v>31.587925</v>
      </c>
      <c r="Z7" s="315">
        <v>14.741032</v>
      </c>
      <c r="AA7" s="293" t="e">
        <f>#REF!*100000/#REF!</f>
        <v>#REF!</v>
      </c>
      <c r="AB7" s="294" t="e">
        <f>#REF!*100000/#REF!</f>
        <v>#REF!</v>
      </c>
      <c r="AC7" s="292">
        <v>19.35095</v>
      </c>
      <c r="AD7" s="292">
        <v>31.90165</v>
      </c>
      <c r="AE7" s="315">
        <v>31.28631</v>
      </c>
      <c r="AF7" s="315">
        <v>4.469473</v>
      </c>
      <c r="AG7" s="297">
        <v>21.05823596</v>
      </c>
      <c r="AH7" s="273">
        <v>20.17932</v>
      </c>
      <c r="AI7" s="317">
        <v>18.91022</v>
      </c>
      <c r="AJ7" s="317">
        <v>8.273221</v>
      </c>
    </row>
    <row r="8" spans="1:36" s="284" customFormat="1" ht="21.75" customHeight="1">
      <c r="A8" s="290" t="s">
        <v>24</v>
      </c>
      <c r="B8" s="298"/>
      <c r="C8" s="315">
        <v>1380</v>
      </c>
      <c r="D8" s="316">
        <v>232</v>
      </c>
      <c r="E8" s="315">
        <v>2319</v>
      </c>
      <c r="F8" s="315">
        <v>2055</v>
      </c>
      <c r="G8" s="315">
        <v>2203</v>
      </c>
      <c r="H8" s="315">
        <v>1652</v>
      </c>
      <c r="I8" s="293"/>
      <c r="J8" s="287"/>
      <c r="K8" s="287"/>
      <c r="L8" s="287"/>
      <c r="M8" s="287"/>
      <c r="N8" s="287"/>
      <c r="O8" s="287"/>
      <c r="P8" s="294"/>
      <c r="Q8" s="292">
        <v>1913</v>
      </c>
      <c r="R8" s="299">
        <v>1964</v>
      </c>
      <c r="S8" s="315">
        <v>940</v>
      </c>
      <c r="T8" s="315">
        <v>261</v>
      </c>
      <c r="U8" s="293"/>
      <c r="V8" s="294"/>
      <c r="W8" s="292">
        <v>917</v>
      </c>
      <c r="X8" s="292">
        <v>1120</v>
      </c>
      <c r="Y8" s="315">
        <v>975</v>
      </c>
      <c r="Z8" s="315">
        <v>413</v>
      </c>
      <c r="AA8" s="293">
        <v>772</v>
      </c>
      <c r="AB8" s="294">
        <v>724</v>
      </c>
      <c r="AC8" s="292">
        <v>772</v>
      </c>
      <c r="AD8" s="292">
        <v>724</v>
      </c>
      <c r="AE8" s="315">
        <v>714</v>
      </c>
      <c r="AF8" s="315">
        <v>117</v>
      </c>
      <c r="AG8" s="297">
        <v>1197</v>
      </c>
      <c r="AH8" s="273">
        <v>1117</v>
      </c>
      <c r="AI8" s="317">
        <v>1056</v>
      </c>
      <c r="AJ8" s="317">
        <v>527</v>
      </c>
    </row>
    <row r="9" spans="1:36" s="284" customFormat="1" ht="20.25" customHeight="1">
      <c r="A9" s="300"/>
      <c r="B9" s="301"/>
      <c r="AG9" s="257"/>
      <c r="AH9" s="257"/>
      <c r="AI9" s="257"/>
      <c r="AJ9" s="257"/>
    </row>
    <row r="10" spans="1:36" s="284" customFormat="1" ht="21" customHeight="1">
      <c r="A10" s="302" t="s">
        <v>31</v>
      </c>
      <c r="B10" s="301"/>
      <c r="AG10" s="257"/>
      <c r="AH10" s="257"/>
      <c r="AI10" s="257"/>
      <c r="AJ10" s="257"/>
    </row>
    <row r="11" spans="1:36" s="284" customFormat="1" ht="39" customHeight="1">
      <c r="A11" s="303" t="s">
        <v>29</v>
      </c>
      <c r="B11" s="304"/>
      <c r="C11" s="328"/>
      <c r="D11" s="329"/>
      <c r="AG11" s="257"/>
      <c r="AH11" s="257"/>
      <c r="AI11" s="257"/>
      <c r="AJ11" s="257"/>
    </row>
    <row r="12" spans="1:36" s="284" customFormat="1" ht="55.5">
      <c r="A12" s="303" t="s">
        <v>30</v>
      </c>
      <c r="B12" s="304"/>
      <c r="C12" s="330"/>
      <c r="D12" s="331"/>
      <c r="AG12" s="257"/>
      <c r="AH12" s="257"/>
      <c r="AI12" s="257"/>
      <c r="AJ12" s="257"/>
    </row>
    <row r="13" spans="1:36" s="284" customFormat="1" ht="21" customHeight="1">
      <c r="A13" s="305"/>
      <c r="B13" s="304"/>
      <c r="AG13" s="257"/>
      <c r="AH13" s="257"/>
      <c r="AI13" s="257"/>
      <c r="AJ13" s="257"/>
    </row>
    <row r="14" spans="1:36" s="284" customFormat="1" ht="21">
      <c r="A14" s="305"/>
      <c r="B14" s="306"/>
      <c r="C14" s="330"/>
      <c r="D14" s="332"/>
      <c r="AG14" s="257"/>
      <c r="AH14" s="257"/>
      <c r="AI14" s="257"/>
      <c r="AJ14" s="257"/>
    </row>
    <row r="15" spans="1:36" s="284" customFormat="1" ht="21">
      <c r="A15" s="305"/>
      <c r="B15" s="306"/>
      <c r="C15" s="330"/>
      <c r="D15" s="331"/>
      <c r="AG15" s="257"/>
      <c r="AH15" s="257"/>
      <c r="AI15" s="257"/>
      <c r="AJ15" s="257"/>
    </row>
    <row r="16" spans="1:36" s="284" customFormat="1" ht="21.75" customHeight="1">
      <c r="A16" s="307"/>
      <c r="B16" s="308"/>
      <c r="C16" s="330"/>
      <c r="D16" s="328"/>
      <c r="AG16" s="257"/>
      <c r="AH16" s="257"/>
      <c r="AI16" s="257"/>
      <c r="AJ16" s="257"/>
    </row>
    <row r="17" spans="1:36" s="284" customFormat="1" ht="23.25" customHeight="1">
      <c r="A17" s="309"/>
      <c r="B17" s="310"/>
      <c r="C17" s="333"/>
      <c r="D17" s="332"/>
      <c r="AG17" s="257"/>
      <c r="AH17" s="257"/>
      <c r="AI17" s="257"/>
      <c r="AJ17" s="257"/>
    </row>
    <row r="18" spans="1:36" s="284" customFormat="1" ht="22.5" customHeight="1">
      <c r="A18" s="309"/>
      <c r="B18" s="310"/>
      <c r="AG18" s="257"/>
      <c r="AH18" s="257"/>
      <c r="AI18" s="257"/>
      <c r="AJ18" s="257"/>
    </row>
    <row r="19" spans="1:36" s="284" customFormat="1" ht="21">
      <c r="A19" s="307"/>
      <c r="B19" s="308"/>
      <c r="C19" s="330"/>
      <c r="D19" s="329"/>
      <c r="AG19" s="257"/>
      <c r="AH19" s="257"/>
      <c r="AI19" s="257"/>
      <c r="AJ19" s="257"/>
    </row>
    <row r="20" spans="1:36" s="284" customFormat="1" ht="21">
      <c r="A20" s="309"/>
      <c r="B20" s="308"/>
      <c r="C20" s="330"/>
      <c r="D20" s="331"/>
      <c r="AG20" s="257"/>
      <c r="AH20" s="257"/>
      <c r="AI20" s="257"/>
      <c r="AJ20" s="257"/>
    </row>
    <row r="21" spans="1:36" s="284" customFormat="1" ht="21">
      <c r="A21" s="309"/>
      <c r="B21" s="308"/>
      <c r="AG21" s="257"/>
      <c r="AH21" s="257"/>
      <c r="AI21" s="257"/>
      <c r="AJ21" s="257"/>
    </row>
    <row r="22" spans="1:36" s="284" customFormat="1" ht="21">
      <c r="A22" s="311"/>
      <c r="C22" s="330"/>
      <c r="D22" s="332"/>
      <c r="AG22" s="257"/>
      <c r="AH22" s="257"/>
      <c r="AI22" s="257"/>
      <c r="AJ22" s="257"/>
    </row>
    <row r="23" spans="1:36" s="284" customFormat="1" ht="21">
      <c r="A23" s="312"/>
      <c r="C23" s="330"/>
      <c r="D23" s="331"/>
      <c r="AG23" s="257"/>
      <c r="AH23" s="257"/>
      <c r="AI23" s="257"/>
      <c r="AJ23" s="257"/>
    </row>
    <row r="24" spans="1:36" s="284" customFormat="1" ht="21.75" customHeight="1">
      <c r="A24" s="313"/>
      <c r="B24" s="310"/>
      <c r="AG24" s="257"/>
      <c r="AH24" s="257"/>
      <c r="AI24" s="257"/>
      <c r="AJ24" s="257"/>
    </row>
    <row r="25" spans="1:36" s="284" customFormat="1" ht="21">
      <c r="A25" s="313"/>
      <c r="B25" s="310"/>
      <c r="AG25" s="257"/>
      <c r="AH25" s="257"/>
      <c r="AI25" s="257"/>
      <c r="AJ25" s="257"/>
    </row>
    <row r="26" spans="1:36" s="284" customFormat="1" ht="19.5" customHeight="1">
      <c r="A26" s="311"/>
      <c r="AG26" s="257"/>
      <c r="AH26" s="257"/>
      <c r="AI26" s="257"/>
      <c r="AJ26" s="257"/>
    </row>
    <row r="27" spans="1:36" s="284" customFormat="1" ht="21">
      <c r="A27" s="311"/>
      <c r="AG27" s="257"/>
      <c r="AH27" s="257"/>
      <c r="AI27" s="257"/>
      <c r="AJ27" s="257"/>
    </row>
    <row r="28" spans="1:36" s="284" customFormat="1" ht="21">
      <c r="A28" s="311"/>
      <c r="AG28" s="257"/>
      <c r="AH28" s="257"/>
      <c r="AI28" s="257"/>
      <c r="AJ28" s="257"/>
    </row>
    <row r="29" spans="1:36" s="284" customFormat="1" ht="22.5">
      <c r="A29" s="314"/>
      <c r="AG29" s="257"/>
      <c r="AH29" s="257"/>
      <c r="AI29" s="257"/>
      <c r="AJ29" s="257"/>
    </row>
    <row r="30" spans="33:36" s="284" customFormat="1" ht="21">
      <c r="AG30" s="257"/>
      <c r="AH30" s="257"/>
      <c r="AI30" s="257"/>
      <c r="AJ30" s="257"/>
    </row>
    <row r="31" spans="33:36" s="284" customFormat="1" ht="21">
      <c r="AG31" s="257"/>
      <c r="AH31" s="257"/>
      <c r="AI31" s="257"/>
      <c r="AJ31" s="257"/>
    </row>
    <row r="32" spans="33:36" s="284" customFormat="1" ht="21">
      <c r="AG32" s="257"/>
      <c r="AH32" s="257"/>
      <c r="AI32" s="257"/>
      <c r="AJ32" s="257"/>
    </row>
    <row r="33" spans="33:36" s="284" customFormat="1" ht="21">
      <c r="AG33" s="257"/>
      <c r="AH33" s="257"/>
      <c r="AI33" s="257"/>
      <c r="AJ33" s="257"/>
    </row>
    <row r="34" spans="33:36" s="284" customFormat="1" ht="21">
      <c r="AG34" s="257"/>
      <c r="AH34" s="257"/>
      <c r="AI34" s="257"/>
      <c r="AJ34" s="257"/>
    </row>
    <row r="35" spans="33:36" s="284" customFormat="1" ht="21">
      <c r="AG35" s="257"/>
      <c r="AH35" s="257"/>
      <c r="AI35" s="257"/>
      <c r="AJ35" s="257"/>
    </row>
    <row r="36" spans="33:36" s="284" customFormat="1" ht="21">
      <c r="AG36" s="257"/>
      <c r="AH36" s="257"/>
      <c r="AI36" s="257"/>
      <c r="AJ36" s="257"/>
    </row>
  </sheetData>
  <sheetProtection/>
  <mergeCells count="11">
    <mergeCell ref="M2:P2"/>
    <mergeCell ref="Q2:T2"/>
    <mergeCell ref="U2:Z2"/>
    <mergeCell ref="AA2:AF2"/>
    <mergeCell ref="AG2:AJ2"/>
    <mergeCell ref="A2:A3"/>
    <mergeCell ref="A1:B1"/>
    <mergeCell ref="B2:B3"/>
    <mergeCell ref="C2:D2"/>
    <mergeCell ref="E2:H2"/>
    <mergeCell ref="I2:L2"/>
  </mergeCells>
  <printOptions/>
  <pageMargins left="0.1968503937007874" right="0" top="0.3937007874015748" bottom="0.1968503937007874" header="0.5118110236220472" footer="0.5118110236220472"/>
  <pageSetup cellComments="asDisplayed" horizontalDpi="1200" verticalDpi="12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AK47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G13" sqref="G13"/>
    </sheetView>
  </sheetViews>
  <sheetFormatPr defaultColWidth="9.140625" defaultRowHeight="12.75"/>
  <cols>
    <col min="1" max="1" width="84.57421875" style="125" customWidth="1"/>
    <col min="2" max="2" width="15.7109375" style="125" customWidth="1"/>
    <col min="3" max="3" width="9.28125" style="125" hidden="1" customWidth="1"/>
    <col min="4" max="4" width="0" style="125" hidden="1" customWidth="1"/>
    <col min="5" max="6" width="10.7109375" style="159" customWidth="1"/>
    <col min="7" max="9" width="10.7109375" style="135" customWidth="1"/>
    <col min="10" max="12" width="10.7109375" style="176" customWidth="1"/>
    <col min="13" max="14" width="0" style="181" hidden="1" customWidth="1"/>
    <col min="15" max="17" width="10.7109375" style="181" customWidth="1"/>
    <col min="18" max="26" width="10.7109375" style="125" customWidth="1"/>
    <col min="27" max="29" width="10.7109375" style="241" customWidth="1"/>
    <col min="30" max="32" width="10.7109375" style="233" customWidth="1"/>
    <col min="33" max="33" width="10.7109375" style="248" customWidth="1"/>
    <col min="34" max="37" width="10.7109375" style="233" customWidth="1"/>
    <col min="38" max="16384" width="9.140625" style="125" customWidth="1"/>
  </cols>
  <sheetData>
    <row r="1" spans="1:33" ht="21">
      <c r="A1" s="197" t="s">
        <v>64</v>
      </c>
      <c r="AG1" s="233"/>
    </row>
    <row r="2" spans="1:37" ht="21">
      <c r="A2" s="546" t="s">
        <v>0</v>
      </c>
      <c r="B2" s="547" t="s">
        <v>1</v>
      </c>
      <c r="C2" s="183" t="s">
        <v>55</v>
      </c>
      <c r="D2" s="184"/>
      <c r="E2" s="571" t="s">
        <v>55</v>
      </c>
      <c r="F2" s="572"/>
      <c r="G2" s="538" t="s">
        <v>57</v>
      </c>
      <c r="H2" s="538"/>
      <c r="I2" s="538"/>
      <c r="J2" s="538"/>
      <c r="K2" s="538"/>
      <c r="L2" s="538"/>
      <c r="M2" s="539" t="s">
        <v>58</v>
      </c>
      <c r="N2" s="539"/>
      <c r="O2" s="539"/>
      <c r="P2" s="539"/>
      <c r="Q2" s="539"/>
      <c r="R2" s="559" t="s">
        <v>59</v>
      </c>
      <c r="S2" s="559"/>
      <c r="T2" s="559"/>
      <c r="U2" s="559"/>
      <c r="V2" s="559"/>
      <c r="W2" s="559" t="s">
        <v>60</v>
      </c>
      <c r="X2" s="559"/>
      <c r="Y2" s="559"/>
      <c r="Z2" s="559"/>
      <c r="AA2" s="560" t="s">
        <v>61</v>
      </c>
      <c r="AB2" s="560"/>
      <c r="AC2" s="560"/>
      <c r="AD2" s="561" t="s">
        <v>62</v>
      </c>
      <c r="AE2" s="562"/>
      <c r="AF2" s="562"/>
      <c r="AG2" s="563"/>
      <c r="AH2" s="559" t="s">
        <v>63</v>
      </c>
      <c r="AI2" s="559"/>
      <c r="AJ2" s="559"/>
      <c r="AK2" s="559"/>
    </row>
    <row r="3" spans="1:37" ht="21">
      <c r="A3" s="546"/>
      <c r="B3" s="547"/>
      <c r="C3" s="186">
        <v>2554</v>
      </c>
      <c r="D3" s="187">
        <v>2555</v>
      </c>
      <c r="E3" s="160">
        <v>2556</v>
      </c>
      <c r="F3" s="160">
        <v>2557</v>
      </c>
      <c r="G3" s="136">
        <v>2554</v>
      </c>
      <c r="H3" s="137">
        <v>2555</v>
      </c>
      <c r="I3" s="138">
        <v>2556</v>
      </c>
      <c r="J3" s="177">
        <v>2557</v>
      </c>
      <c r="K3" s="177">
        <v>2556</v>
      </c>
      <c r="L3" s="177">
        <v>2557</v>
      </c>
      <c r="M3" s="188">
        <v>2554</v>
      </c>
      <c r="N3" s="134">
        <v>2555</v>
      </c>
      <c r="O3" s="134">
        <v>2555</v>
      </c>
      <c r="P3" s="177">
        <v>2556</v>
      </c>
      <c r="Q3" s="177">
        <v>2557</v>
      </c>
      <c r="R3" s="186">
        <v>2554</v>
      </c>
      <c r="S3" s="187">
        <v>2555</v>
      </c>
      <c r="T3" s="187">
        <v>2555</v>
      </c>
      <c r="U3" s="187">
        <v>2556</v>
      </c>
      <c r="V3" s="187">
        <v>2557</v>
      </c>
      <c r="W3" s="186">
        <v>2554</v>
      </c>
      <c r="X3" s="187">
        <v>2555</v>
      </c>
      <c r="Y3" s="564">
        <v>2556</v>
      </c>
      <c r="Z3" s="565"/>
      <c r="AA3" s="234">
        <v>2554</v>
      </c>
      <c r="AB3" s="242">
        <v>2555</v>
      </c>
      <c r="AC3" s="242">
        <v>2556</v>
      </c>
      <c r="AD3" s="234">
        <v>2554</v>
      </c>
      <c r="AE3" s="235">
        <v>2555</v>
      </c>
      <c r="AF3" s="244">
        <v>2556</v>
      </c>
      <c r="AG3" s="244">
        <v>2557</v>
      </c>
      <c r="AH3" s="234">
        <v>2554</v>
      </c>
      <c r="AI3" s="235">
        <v>2555</v>
      </c>
      <c r="AJ3" s="235">
        <v>2555</v>
      </c>
      <c r="AK3" s="235">
        <v>2556</v>
      </c>
    </row>
    <row r="4" spans="1:37" ht="21">
      <c r="A4" s="198"/>
      <c r="B4" s="182"/>
      <c r="C4" s="186"/>
      <c r="D4" s="187"/>
      <c r="G4" s="566" t="s">
        <v>57</v>
      </c>
      <c r="H4" s="567"/>
      <c r="I4" s="567"/>
      <c r="J4" s="568"/>
      <c r="K4" s="569" t="s">
        <v>75</v>
      </c>
      <c r="L4" s="570"/>
      <c r="M4" s="188"/>
      <c r="N4" s="134"/>
      <c r="O4" s="134"/>
      <c r="P4" s="134"/>
      <c r="Q4" s="134"/>
      <c r="R4" s="186"/>
      <c r="S4" s="187"/>
      <c r="T4" s="187"/>
      <c r="U4" s="187"/>
      <c r="V4" s="187"/>
      <c r="W4" s="186"/>
      <c r="X4" s="187"/>
      <c r="Y4" s="187" t="s">
        <v>76</v>
      </c>
      <c r="Z4" s="252" t="s">
        <v>77</v>
      </c>
      <c r="AA4" s="236"/>
      <c r="AB4" s="243"/>
      <c r="AC4" s="243"/>
      <c r="AD4" s="236"/>
      <c r="AE4" s="237"/>
      <c r="AF4" s="237"/>
      <c r="AG4" s="237"/>
      <c r="AH4" s="234"/>
      <c r="AI4" s="235"/>
      <c r="AJ4" s="235"/>
      <c r="AK4" s="235"/>
    </row>
    <row r="5" spans="1:37" s="256" customFormat="1" ht="21">
      <c r="A5" s="199" t="s">
        <v>71</v>
      </c>
      <c r="B5" s="156" t="s">
        <v>73</v>
      </c>
      <c r="C5" s="149" t="e">
        <f aca="true" t="shared" si="0" ref="C5:Z5">C7*100/C8</f>
        <v>#DIV/0!</v>
      </c>
      <c r="D5" s="149" t="e">
        <f t="shared" si="0"/>
        <v>#DIV/0!</v>
      </c>
      <c r="E5" s="161">
        <f t="shared" si="0"/>
        <v>0.005922416345869114</v>
      </c>
      <c r="F5" s="162">
        <v>0.0006</v>
      </c>
      <c r="G5" s="154">
        <v>0.039</v>
      </c>
      <c r="H5" s="155">
        <v>0.035</v>
      </c>
      <c r="I5" s="155">
        <v>0.013</v>
      </c>
      <c r="J5" s="175">
        <v>0.04</v>
      </c>
      <c r="K5" s="161">
        <f>K7*100/K8</f>
        <v>0.07966540529774946</v>
      </c>
      <c r="L5" s="161">
        <f t="shared" si="0"/>
        <v>0.03460207612456748</v>
      </c>
      <c r="M5" s="149" t="e">
        <f t="shared" si="0"/>
        <v>#DIV/0!</v>
      </c>
      <c r="N5" s="149" t="e">
        <f t="shared" si="0"/>
        <v>#DIV/0!</v>
      </c>
      <c r="O5" s="149"/>
      <c r="P5" s="157">
        <f>P7*100/P8</f>
        <v>0</v>
      </c>
      <c r="R5" s="253" t="e">
        <f t="shared" si="0"/>
        <v>#DIV/0!</v>
      </c>
      <c r="S5" s="253" t="e">
        <f t="shared" si="0"/>
        <v>#DIV/0!</v>
      </c>
      <c r="T5" s="253"/>
      <c r="U5" s="253"/>
      <c r="V5" s="253" t="e">
        <f t="shared" si="0"/>
        <v>#DIV/0!</v>
      </c>
      <c r="W5" s="253" t="e">
        <f t="shared" si="0"/>
        <v>#DIV/0!</v>
      </c>
      <c r="X5" s="253" t="e">
        <f t="shared" si="0"/>
        <v>#DIV/0!</v>
      </c>
      <c r="Y5" s="253" t="e">
        <f t="shared" si="0"/>
        <v>#DIV/0!</v>
      </c>
      <c r="Z5" s="254" t="e">
        <f t="shared" si="0"/>
        <v>#DIV/0!</v>
      </c>
      <c r="AA5" s="238"/>
      <c r="AB5" s="238"/>
      <c r="AC5" s="249">
        <v>100</v>
      </c>
      <c r="AD5" s="238"/>
      <c r="AE5" s="238" t="e">
        <v>#DIV/0!</v>
      </c>
      <c r="AF5" s="238">
        <v>0.13</v>
      </c>
      <c r="AG5" s="238">
        <v>0.11</v>
      </c>
      <c r="AH5" s="245" t="s">
        <v>70</v>
      </c>
      <c r="AI5" s="246" t="s">
        <v>70</v>
      </c>
      <c r="AJ5" s="238" t="s">
        <v>70</v>
      </c>
      <c r="AK5" s="239"/>
    </row>
    <row r="6" spans="1:37" s="130" customFormat="1" ht="21">
      <c r="A6" s="200" t="s">
        <v>72</v>
      </c>
      <c r="B6" s="189"/>
      <c r="C6" s="190"/>
      <c r="D6" s="187"/>
      <c r="E6" s="163"/>
      <c r="F6" s="164"/>
      <c r="G6" s="143"/>
      <c r="H6" s="139"/>
      <c r="I6" s="139"/>
      <c r="J6" s="175"/>
      <c r="K6" s="167"/>
      <c r="L6" s="167"/>
      <c r="M6" s="134"/>
      <c r="N6" s="134"/>
      <c r="O6" s="134"/>
      <c r="P6" s="158"/>
      <c r="R6" s="187"/>
      <c r="S6" s="187"/>
      <c r="T6" s="187"/>
      <c r="U6" s="187"/>
      <c r="V6" s="187"/>
      <c r="W6" s="187"/>
      <c r="X6" s="187"/>
      <c r="Y6" s="187"/>
      <c r="Z6" s="255"/>
      <c r="AA6" s="238"/>
      <c r="AB6" s="238"/>
      <c r="AC6" s="249"/>
      <c r="AD6" s="239"/>
      <c r="AE6" s="239"/>
      <c r="AF6" s="239"/>
      <c r="AG6" s="239"/>
      <c r="AH6" s="247"/>
      <c r="AI6" s="235"/>
      <c r="AJ6" s="239"/>
      <c r="AK6" s="239"/>
    </row>
    <row r="7" spans="1:37" s="130" customFormat="1" ht="19.5" customHeight="1">
      <c r="A7" s="201" t="s">
        <v>2</v>
      </c>
      <c r="B7" s="191"/>
      <c r="C7" s="187"/>
      <c r="D7" s="187"/>
      <c r="E7" s="165">
        <v>1</v>
      </c>
      <c r="F7" s="166">
        <v>6</v>
      </c>
      <c r="G7" s="143">
        <v>7</v>
      </c>
      <c r="H7" s="139">
        <v>5</v>
      </c>
      <c r="I7" s="139">
        <v>2</v>
      </c>
      <c r="J7" s="175">
        <v>3</v>
      </c>
      <c r="K7" s="167">
        <v>4</v>
      </c>
      <c r="L7" s="167">
        <v>1</v>
      </c>
      <c r="M7" s="134"/>
      <c r="N7" s="134"/>
      <c r="O7" s="134"/>
      <c r="P7" s="158">
        <v>0</v>
      </c>
      <c r="R7" s="187"/>
      <c r="S7" s="187"/>
      <c r="T7" s="187"/>
      <c r="U7" s="187"/>
      <c r="V7" s="187"/>
      <c r="W7" s="187"/>
      <c r="X7" s="187"/>
      <c r="Y7" s="187"/>
      <c r="Z7" s="255"/>
      <c r="AA7" s="238"/>
      <c r="AB7" s="238" t="s">
        <v>70</v>
      </c>
      <c r="AC7" s="249">
        <v>1</v>
      </c>
      <c r="AD7" s="240">
        <v>4</v>
      </c>
      <c r="AE7" s="240">
        <v>5</v>
      </c>
      <c r="AF7" s="240">
        <v>47</v>
      </c>
      <c r="AG7" s="239"/>
      <c r="AH7" s="247"/>
      <c r="AI7" s="235"/>
      <c r="AJ7" s="250">
        <v>0</v>
      </c>
      <c r="AK7" s="250">
        <v>6</v>
      </c>
    </row>
    <row r="8" spans="1:37" s="130" customFormat="1" ht="20.25" customHeight="1">
      <c r="A8" s="202" t="s">
        <v>69</v>
      </c>
      <c r="B8" s="123"/>
      <c r="C8" s="187"/>
      <c r="D8" s="187"/>
      <c r="E8" s="164">
        <v>16885</v>
      </c>
      <c r="F8" s="164">
        <v>9048</v>
      </c>
      <c r="G8" s="144">
        <v>17609</v>
      </c>
      <c r="H8" s="140">
        <v>13954</v>
      </c>
      <c r="I8" s="139">
        <v>14530</v>
      </c>
      <c r="J8" s="175">
        <v>7358</v>
      </c>
      <c r="K8" s="178">
        <v>5021</v>
      </c>
      <c r="L8" s="178">
        <v>2890</v>
      </c>
      <c r="M8" s="134"/>
      <c r="N8" s="134"/>
      <c r="O8" s="134"/>
      <c r="P8" s="158">
        <v>8207</v>
      </c>
      <c r="R8" s="187"/>
      <c r="S8" s="187"/>
      <c r="T8" s="187"/>
      <c r="U8" s="187"/>
      <c r="V8" s="187"/>
      <c r="W8" s="187"/>
      <c r="X8" s="187"/>
      <c r="Y8" s="187"/>
      <c r="Z8" s="255"/>
      <c r="AA8" s="238"/>
      <c r="AB8" s="238">
        <v>3</v>
      </c>
      <c r="AC8" s="249">
        <v>1</v>
      </c>
      <c r="AD8" s="239" t="s">
        <v>79</v>
      </c>
      <c r="AE8" s="239"/>
      <c r="AF8" s="240">
        <v>36209</v>
      </c>
      <c r="AG8" s="239"/>
      <c r="AH8" s="247"/>
      <c r="AI8" s="235"/>
      <c r="AJ8" s="250">
        <v>0</v>
      </c>
      <c r="AK8" s="250">
        <v>4275</v>
      </c>
    </row>
    <row r="9" spans="1:37" s="256" customFormat="1" ht="21">
      <c r="A9" s="203" t="s">
        <v>7</v>
      </c>
      <c r="B9" s="156" t="s">
        <v>65</v>
      </c>
      <c r="C9" s="149" t="e">
        <f aca="true" t="shared" si="1" ref="C9:Z9">C11*100/C13</f>
        <v>#DIV/0!</v>
      </c>
      <c r="D9" s="149" t="e">
        <f t="shared" si="1"/>
        <v>#DIV/0!</v>
      </c>
      <c r="E9" s="167">
        <f t="shared" si="1"/>
        <v>100</v>
      </c>
      <c r="F9" s="168"/>
      <c r="G9" s="154">
        <v>81.82</v>
      </c>
      <c r="H9" s="155">
        <v>100</v>
      </c>
      <c r="I9" s="155">
        <v>91.67</v>
      </c>
      <c r="J9" s="175">
        <v>100</v>
      </c>
      <c r="K9" s="167">
        <f>K11*100/K13</f>
        <v>100</v>
      </c>
      <c r="L9" s="167">
        <f t="shared" si="1"/>
        <v>100</v>
      </c>
      <c r="M9" s="149" t="e">
        <f t="shared" si="1"/>
        <v>#DIV/0!</v>
      </c>
      <c r="N9" s="149" t="e">
        <f t="shared" si="1"/>
        <v>#DIV/0!</v>
      </c>
      <c r="O9" s="149"/>
      <c r="P9" s="157">
        <f>P11*100/P13</f>
        <v>100</v>
      </c>
      <c r="R9" s="253" t="e">
        <f t="shared" si="1"/>
        <v>#DIV/0!</v>
      </c>
      <c r="S9" s="253" t="e">
        <f t="shared" si="1"/>
        <v>#DIV/0!</v>
      </c>
      <c r="T9" s="253"/>
      <c r="U9" s="253"/>
      <c r="V9" s="253" t="e">
        <f t="shared" si="1"/>
        <v>#DIV/0!</v>
      </c>
      <c r="W9" s="253" t="e">
        <f t="shared" si="1"/>
        <v>#DIV/0!</v>
      </c>
      <c r="X9" s="253" t="e">
        <f t="shared" si="1"/>
        <v>#DIV/0!</v>
      </c>
      <c r="Y9" s="253" t="e">
        <f t="shared" si="1"/>
        <v>#DIV/0!</v>
      </c>
      <c r="Z9" s="254" t="e">
        <f t="shared" si="1"/>
        <v>#DIV/0!</v>
      </c>
      <c r="AA9" s="238"/>
      <c r="AB9" s="238"/>
      <c r="AC9" s="249">
        <v>100</v>
      </c>
      <c r="AD9" s="238">
        <v>60</v>
      </c>
      <c r="AE9" s="238">
        <v>75</v>
      </c>
      <c r="AF9" s="238">
        <v>100</v>
      </c>
      <c r="AG9" s="238">
        <v>40</v>
      </c>
      <c r="AH9" s="245" t="s">
        <v>70</v>
      </c>
      <c r="AI9" s="246" t="s">
        <v>70</v>
      </c>
      <c r="AJ9" s="238" t="s">
        <v>84</v>
      </c>
      <c r="AK9" s="239"/>
    </row>
    <row r="10" spans="1:37" s="130" customFormat="1" ht="29.25" customHeight="1">
      <c r="A10" s="204" t="s">
        <v>8</v>
      </c>
      <c r="B10" s="191"/>
      <c r="C10" s="187"/>
      <c r="D10" s="187"/>
      <c r="E10" s="163"/>
      <c r="F10" s="168"/>
      <c r="G10" s="143"/>
      <c r="H10" s="139"/>
      <c r="I10" s="139"/>
      <c r="J10" s="175"/>
      <c r="K10" s="167"/>
      <c r="L10" s="167"/>
      <c r="M10" s="134"/>
      <c r="N10" s="134"/>
      <c r="O10" s="134"/>
      <c r="P10" s="158"/>
      <c r="R10" s="187"/>
      <c r="S10" s="187"/>
      <c r="T10" s="187"/>
      <c r="U10" s="187"/>
      <c r="V10" s="187"/>
      <c r="W10" s="187"/>
      <c r="X10" s="187"/>
      <c r="Y10" s="187"/>
      <c r="Z10" s="255"/>
      <c r="AA10" s="238"/>
      <c r="AB10" s="238"/>
      <c r="AC10" s="249"/>
      <c r="AD10" s="239"/>
      <c r="AE10" s="239"/>
      <c r="AF10" s="239"/>
      <c r="AG10" s="239"/>
      <c r="AH10" s="247"/>
      <c r="AI10" s="235"/>
      <c r="AJ10" s="239"/>
      <c r="AK10" s="239"/>
    </row>
    <row r="11" spans="1:37" s="130" customFormat="1" ht="34.5" customHeight="1">
      <c r="A11" s="205" t="s">
        <v>3</v>
      </c>
      <c r="B11" s="191"/>
      <c r="C11" s="187"/>
      <c r="D11" s="187"/>
      <c r="E11" s="163">
        <v>4</v>
      </c>
      <c r="F11" s="168"/>
      <c r="G11" s="143">
        <v>9</v>
      </c>
      <c r="H11" s="139">
        <v>4</v>
      </c>
      <c r="I11" s="139">
        <v>11</v>
      </c>
      <c r="J11" s="175">
        <v>2</v>
      </c>
      <c r="K11" s="167">
        <v>2</v>
      </c>
      <c r="L11" s="167">
        <v>4</v>
      </c>
      <c r="M11" s="134"/>
      <c r="N11" s="134"/>
      <c r="O11" s="134"/>
      <c r="P11" s="158">
        <v>4</v>
      </c>
      <c r="R11" s="187"/>
      <c r="S11" s="187"/>
      <c r="T11" s="187"/>
      <c r="U11" s="187"/>
      <c r="V11" s="187"/>
      <c r="W11" s="187"/>
      <c r="X11" s="187"/>
      <c r="Y11" s="187"/>
      <c r="Z11" s="255"/>
      <c r="AA11" s="238"/>
      <c r="AB11" s="238" t="s">
        <v>70</v>
      </c>
      <c r="AC11" s="249">
        <v>4</v>
      </c>
      <c r="AD11" s="240">
        <v>3</v>
      </c>
      <c r="AE11" s="240">
        <v>3</v>
      </c>
      <c r="AF11" s="240">
        <v>4</v>
      </c>
      <c r="AG11" s="240">
        <v>2</v>
      </c>
      <c r="AH11" s="247"/>
      <c r="AI11" s="235"/>
      <c r="AJ11" s="250">
        <v>0</v>
      </c>
      <c r="AK11" s="250">
        <v>1</v>
      </c>
    </row>
    <row r="12" spans="1:37" s="130" customFormat="1" ht="18" customHeight="1">
      <c r="A12" s="205" t="s">
        <v>8</v>
      </c>
      <c r="B12" s="191"/>
      <c r="C12" s="187"/>
      <c r="D12" s="187"/>
      <c r="E12" s="163"/>
      <c r="F12" s="168"/>
      <c r="G12" s="143"/>
      <c r="H12" s="139"/>
      <c r="I12" s="139"/>
      <c r="J12" s="175"/>
      <c r="K12" s="167"/>
      <c r="L12" s="167"/>
      <c r="M12" s="134"/>
      <c r="N12" s="134"/>
      <c r="O12" s="134"/>
      <c r="P12" s="158"/>
      <c r="R12" s="187"/>
      <c r="S12" s="187"/>
      <c r="T12" s="187"/>
      <c r="U12" s="187"/>
      <c r="V12" s="187"/>
      <c r="W12" s="187"/>
      <c r="X12" s="187"/>
      <c r="Y12" s="187"/>
      <c r="Z12" s="255"/>
      <c r="AA12" s="238"/>
      <c r="AB12" s="238"/>
      <c r="AC12" s="249"/>
      <c r="AD12" s="239"/>
      <c r="AE12" s="239"/>
      <c r="AF12" s="239"/>
      <c r="AG12" s="239"/>
      <c r="AH12" s="247"/>
      <c r="AI12" s="235"/>
      <c r="AJ12" s="250"/>
      <c r="AK12" s="250"/>
    </row>
    <row r="13" spans="1:37" s="130" customFormat="1" ht="18" customHeight="1">
      <c r="A13" s="205" t="s">
        <v>4</v>
      </c>
      <c r="B13" s="123"/>
      <c r="C13" s="187"/>
      <c r="D13" s="187"/>
      <c r="E13" s="163">
        <v>4</v>
      </c>
      <c r="F13" s="168"/>
      <c r="G13" s="143">
        <v>11</v>
      </c>
      <c r="H13" s="139">
        <v>4</v>
      </c>
      <c r="I13" s="139">
        <v>12</v>
      </c>
      <c r="J13" s="175">
        <v>2</v>
      </c>
      <c r="K13" s="167">
        <v>2</v>
      </c>
      <c r="L13" s="167">
        <v>4</v>
      </c>
      <c r="M13" s="134"/>
      <c r="N13" s="134"/>
      <c r="O13" s="134"/>
      <c r="P13" s="158">
        <v>4</v>
      </c>
      <c r="R13" s="187"/>
      <c r="S13" s="187"/>
      <c r="T13" s="187"/>
      <c r="U13" s="187"/>
      <c r="V13" s="187"/>
      <c r="W13" s="187"/>
      <c r="X13" s="187"/>
      <c r="Y13" s="187"/>
      <c r="Z13" s="255"/>
      <c r="AA13" s="238"/>
      <c r="AB13" s="238" t="s">
        <v>70</v>
      </c>
      <c r="AC13" s="249">
        <v>4</v>
      </c>
      <c r="AD13" s="240">
        <v>5</v>
      </c>
      <c r="AE13" s="240">
        <v>4</v>
      </c>
      <c r="AF13" s="240">
        <v>4</v>
      </c>
      <c r="AG13" s="240">
        <v>5</v>
      </c>
      <c r="AH13" s="247"/>
      <c r="AI13" s="235"/>
      <c r="AJ13" s="250">
        <v>0</v>
      </c>
      <c r="AK13" s="250">
        <v>1</v>
      </c>
    </row>
    <row r="14" spans="1:37" s="130" customFormat="1" ht="21.75" customHeight="1">
      <c r="A14" s="205" t="s">
        <v>9</v>
      </c>
      <c r="B14" s="189"/>
      <c r="C14" s="187"/>
      <c r="D14" s="187"/>
      <c r="E14" s="163"/>
      <c r="F14" s="164"/>
      <c r="G14" s="143"/>
      <c r="H14" s="139"/>
      <c r="I14" s="139"/>
      <c r="J14" s="175"/>
      <c r="K14" s="167"/>
      <c r="L14" s="167"/>
      <c r="M14" s="134"/>
      <c r="N14" s="134"/>
      <c r="O14" s="134"/>
      <c r="P14" s="158"/>
      <c r="R14" s="187"/>
      <c r="S14" s="187"/>
      <c r="T14" s="187"/>
      <c r="U14" s="187"/>
      <c r="V14" s="187"/>
      <c r="W14" s="187"/>
      <c r="X14" s="187"/>
      <c r="Y14" s="187"/>
      <c r="Z14" s="255"/>
      <c r="AA14" s="238"/>
      <c r="AB14" s="238"/>
      <c r="AC14" s="249"/>
      <c r="AD14" s="239"/>
      <c r="AE14" s="239"/>
      <c r="AF14" s="239"/>
      <c r="AG14" s="239"/>
      <c r="AH14" s="247"/>
      <c r="AI14" s="235"/>
      <c r="AJ14" s="250"/>
      <c r="AK14" s="239"/>
    </row>
    <row r="15" spans="1:37" s="256" customFormat="1" ht="42" customHeight="1">
      <c r="A15" s="206" t="s">
        <v>10</v>
      </c>
      <c r="B15" s="156" t="s">
        <v>65</v>
      </c>
      <c r="C15" s="149" t="e">
        <f>C17*100/C19</f>
        <v>#DIV/0!</v>
      </c>
      <c r="D15" s="149" t="e">
        <f>D17*100/D19</f>
        <v>#DIV/0!</v>
      </c>
      <c r="E15" s="167">
        <f>E17*100/E19</f>
        <v>80</v>
      </c>
      <c r="F15" s="169">
        <v>1</v>
      </c>
      <c r="G15" s="154">
        <v>90.91</v>
      </c>
      <c r="H15" s="155">
        <v>93.1</v>
      </c>
      <c r="I15" s="155">
        <v>90.9</v>
      </c>
      <c r="J15" s="175">
        <v>87.5</v>
      </c>
      <c r="K15" s="167">
        <f aca="true" t="shared" si="2" ref="K15:X15">K17*100/K19</f>
        <v>50</v>
      </c>
      <c r="L15" s="161">
        <f t="shared" si="2"/>
        <v>83.33333333333333</v>
      </c>
      <c r="M15" s="149" t="e">
        <f t="shared" si="2"/>
        <v>#DIV/0!</v>
      </c>
      <c r="N15" s="149" t="e">
        <f t="shared" si="2"/>
        <v>#DIV/0!</v>
      </c>
      <c r="O15" s="149"/>
      <c r="P15" s="157">
        <f>P17*100/P19</f>
        <v>100</v>
      </c>
      <c r="R15" s="253" t="e">
        <f t="shared" si="2"/>
        <v>#DIV/0!</v>
      </c>
      <c r="S15" s="253" t="e">
        <f t="shared" si="2"/>
        <v>#DIV/0!</v>
      </c>
      <c r="T15" s="253"/>
      <c r="U15" s="253"/>
      <c r="V15" s="253" t="e">
        <f t="shared" si="2"/>
        <v>#DIV/0!</v>
      </c>
      <c r="W15" s="253" t="e">
        <f t="shared" si="2"/>
        <v>#DIV/0!</v>
      </c>
      <c r="X15" s="253" t="e">
        <f t="shared" si="2"/>
        <v>#DIV/0!</v>
      </c>
      <c r="Y15" s="253" t="e">
        <f>Y18*100/Y19</f>
        <v>#DIV/0!</v>
      </c>
      <c r="Z15" s="254" t="e">
        <f>Z18*100/Z19</f>
        <v>#DIV/0!</v>
      </c>
      <c r="AA15" s="238"/>
      <c r="AB15" s="238"/>
      <c r="AC15" s="249">
        <v>0</v>
      </c>
      <c r="AD15" s="238">
        <v>14.29</v>
      </c>
      <c r="AE15" s="238">
        <v>10</v>
      </c>
      <c r="AF15" s="238">
        <v>26.32</v>
      </c>
      <c r="AG15" s="238">
        <v>40</v>
      </c>
      <c r="AH15" s="245" t="s">
        <v>70</v>
      </c>
      <c r="AI15" s="246" t="s">
        <v>70</v>
      </c>
      <c r="AJ15" s="238">
        <v>80</v>
      </c>
      <c r="AK15" s="239"/>
    </row>
    <row r="16" spans="1:37" s="130" customFormat="1" ht="20.25" customHeight="1">
      <c r="A16" s="207" t="s">
        <v>8</v>
      </c>
      <c r="B16" s="123"/>
      <c r="C16" s="187"/>
      <c r="D16" s="187"/>
      <c r="E16" s="163"/>
      <c r="F16" s="168"/>
      <c r="G16" s="143"/>
      <c r="H16" s="139"/>
      <c r="I16" s="139"/>
      <c r="J16" s="175"/>
      <c r="K16" s="167"/>
      <c r="L16" s="167"/>
      <c r="M16" s="134"/>
      <c r="N16" s="134"/>
      <c r="O16" s="134"/>
      <c r="P16" s="158"/>
      <c r="R16" s="187"/>
      <c r="S16" s="187"/>
      <c r="T16" s="187"/>
      <c r="U16" s="187"/>
      <c r="V16" s="187"/>
      <c r="W16" s="187"/>
      <c r="X16" s="187"/>
      <c r="Y16" s="187"/>
      <c r="Z16" s="255"/>
      <c r="AA16" s="238"/>
      <c r="AB16" s="238"/>
      <c r="AC16" s="249"/>
      <c r="AD16" s="239"/>
      <c r="AE16" s="239"/>
      <c r="AF16" s="239"/>
      <c r="AG16" s="239"/>
      <c r="AH16" s="247"/>
      <c r="AI16" s="235"/>
      <c r="AJ16" s="239"/>
      <c r="AK16" s="239"/>
    </row>
    <row r="17" spans="1:37" s="130" customFormat="1" ht="40.5" customHeight="1">
      <c r="A17" s="208" t="s">
        <v>5</v>
      </c>
      <c r="B17" s="191"/>
      <c r="C17" s="187"/>
      <c r="D17" s="187"/>
      <c r="E17" s="163">
        <v>16</v>
      </c>
      <c r="F17" s="170">
        <v>4</v>
      </c>
      <c r="G17" s="143">
        <v>30</v>
      </c>
      <c r="H17" s="139">
        <v>27</v>
      </c>
      <c r="I17" s="139">
        <v>10</v>
      </c>
      <c r="J17" s="175">
        <v>7</v>
      </c>
      <c r="K17" s="167">
        <v>1</v>
      </c>
      <c r="L17" s="167">
        <v>5</v>
      </c>
      <c r="M17" s="134"/>
      <c r="N17" s="134"/>
      <c r="O17" s="134"/>
      <c r="P17" s="158">
        <v>3</v>
      </c>
      <c r="R17" s="187"/>
      <c r="S17" s="187"/>
      <c r="T17" s="187"/>
      <c r="U17" s="187"/>
      <c r="V17" s="187"/>
      <c r="W17" s="187"/>
      <c r="X17" s="187"/>
      <c r="Y17" s="187"/>
      <c r="Z17" s="255"/>
      <c r="AA17" s="238"/>
      <c r="AB17" s="238" t="s">
        <v>70</v>
      </c>
      <c r="AC17" s="249">
        <v>18</v>
      </c>
      <c r="AD17" s="239"/>
      <c r="AE17" s="239"/>
      <c r="AF17" s="239"/>
      <c r="AG17" s="239"/>
      <c r="AH17" s="247"/>
      <c r="AI17" s="235"/>
      <c r="AJ17" s="239"/>
      <c r="AK17" s="239"/>
    </row>
    <row r="18" spans="1:37" s="130" customFormat="1" ht="20.25" customHeight="1">
      <c r="A18" s="208" t="s">
        <v>8</v>
      </c>
      <c r="B18" s="191"/>
      <c r="C18" s="187"/>
      <c r="D18" s="187"/>
      <c r="E18" s="163"/>
      <c r="F18" s="168"/>
      <c r="G18" s="145"/>
      <c r="H18" s="141"/>
      <c r="I18" s="141"/>
      <c r="J18" s="175"/>
      <c r="K18" s="167"/>
      <c r="L18" s="167"/>
      <c r="M18" s="134"/>
      <c r="N18" s="134"/>
      <c r="O18" s="134"/>
      <c r="P18" s="158"/>
      <c r="R18" s="187"/>
      <c r="S18" s="187"/>
      <c r="T18" s="187"/>
      <c r="U18" s="187"/>
      <c r="V18" s="187"/>
      <c r="W18" s="187"/>
      <c r="X18" s="187"/>
      <c r="Y18" s="187"/>
      <c r="Z18" s="255"/>
      <c r="AA18" s="238"/>
      <c r="AB18" s="238"/>
      <c r="AC18" s="249"/>
      <c r="AD18" s="240">
        <v>2</v>
      </c>
      <c r="AE18" s="240">
        <v>1</v>
      </c>
      <c r="AF18" s="240">
        <v>5</v>
      </c>
      <c r="AG18" s="240">
        <v>4</v>
      </c>
      <c r="AH18" s="247"/>
      <c r="AI18" s="235"/>
      <c r="AJ18" s="250">
        <v>4</v>
      </c>
      <c r="AK18" s="250">
        <v>3</v>
      </c>
    </row>
    <row r="19" spans="1:37" s="130" customFormat="1" ht="37.5" customHeight="1">
      <c r="A19" s="208" t="s">
        <v>6</v>
      </c>
      <c r="B19" s="192"/>
      <c r="C19" s="187"/>
      <c r="D19" s="187"/>
      <c r="E19" s="163">
        <v>20</v>
      </c>
      <c r="F19" s="170">
        <v>4</v>
      </c>
      <c r="G19" s="145">
        <v>33</v>
      </c>
      <c r="H19" s="141">
        <v>29</v>
      </c>
      <c r="I19" s="141">
        <v>11</v>
      </c>
      <c r="J19" s="175">
        <v>8</v>
      </c>
      <c r="K19" s="167">
        <v>2</v>
      </c>
      <c r="L19" s="167">
        <v>6</v>
      </c>
      <c r="M19" s="134"/>
      <c r="N19" s="134"/>
      <c r="O19" s="134"/>
      <c r="P19" s="158">
        <v>3</v>
      </c>
      <c r="R19" s="187"/>
      <c r="S19" s="187"/>
      <c r="T19" s="187"/>
      <c r="U19" s="187"/>
      <c r="V19" s="187"/>
      <c r="W19" s="187"/>
      <c r="X19" s="187"/>
      <c r="Y19" s="187"/>
      <c r="Z19" s="255"/>
      <c r="AA19" s="238"/>
      <c r="AB19" s="238" t="s">
        <v>70</v>
      </c>
      <c r="AC19" s="249">
        <v>26</v>
      </c>
      <c r="AD19" s="240">
        <v>14</v>
      </c>
      <c r="AE19" s="240">
        <v>10</v>
      </c>
      <c r="AF19" s="240">
        <v>19</v>
      </c>
      <c r="AG19" s="240">
        <v>10</v>
      </c>
      <c r="AH19" s="247"/>
      <c r="AI19" s="235"/>
      <c r="AJ19" s="250">
        <v>5</v>
      </c>
      <c r="AK19" s="250">
        <v>4</v>
      </c>
    </row>
    <row r="20" spans="1:37" s="130" customFormat="1" ht="19.5" customHeight="1">
      <c r="A20" s="209" t="s">
        <v>11</v>
      </c>
      <c r="B20" s="189"/>
      <c r="C20" s="187"/>
      <c r="D20" s="187"/>
      <c r="E20" s="163"/>
      <c r="F20" s="168"/>
      <c r="G20" s="146"/>
      <c r="H20" s="137"/>
      <c r="I20" s="137"/>
      <c r="J20" s="175"/>
      <c r="K20" s="175"/>
      <c r="L20" s="167"/>
      <c r="M20" s="134"/>
      <c r="N20" s="134"/>
      <c r="O20" s="134"/>
      <c r="P20" s="158"/>
      <c r="R20" s="187"/>
      <c r="S20" s="187"/>
      <c r="T20" s="187"/>
      <c r="U20" s="187"/>
      <c r="V20" s="187"/>
      <c r="W20" s="187"/>
      <c r="X20" s="187"/>
      <c r="Y20" s="187"/>
      <c r="Z20" s="255"/>
      <c r="AA20" s="238"/>
      <c r="AB20" s="238"/>
      <c r="AC20" s="249"/>
      <c r="AD20" s="239"/>
      <c r="AE20" s="239"/>
      <c r="AF20" s="239"/>
      <c r="AG20" s="239"/>
      <c r="AH20" s="247"/>
      <c r="AI20" s="235"/>
      <c r="AJ20" s="239"/>
      <c r="AK20" s="250"/>
    </row>
    <row r="21" spans="1:37" s="256" customFormat="1" ht="21">
      <c r="A21" s="203" t="s">
        <v>12</v>
      </c>
      <c r="B21" s="156" t="s">
        <v>65</v>
      </c>
      <c r="C21" s="152"/>
      <c r="D21" s="152"/>
      <c r="E21" s="163"/>
      <c r="F21" s="162">
        <v>0.8378</v>
      </c>
      <c r="G21" s="148" t="s">
        <v>70</v>
      </c>
      <c r="H21" s="149" t="s">
        <v>70</v>
      </c>
      <c r="I21" s="149"/>
      <c r="J21" s="167"/>
      <c r="K21" s="167" t="s">
        <v>85</v>
      </c>
      <c r="L21" s="167" t="s">
        <v>85</v>
      </c>
      <c r="M21" s="152"/>
      <c r="N21" s="152"/>
      <c r="O21" s="152"/>
      <c r="P21" s="158"/>
      <c r="R21" s="187"/>
      <c r="S21" s="187"/>
      <c r="T21" s="187"/>
      <c r="U21" s="187"/>
      <c r="V21" s="187"/>
      <c r="W21" s="187"/>
      <c r="X21" s="187"/>
      <c r="Y21" s="187"/>
      <c r="Z21" s="255"/>
      <c r="AA21" s="238"/>
      <c r="AB21" s="238"/>
      <c r="AC21" s="249"/>
      <c r="AD21" s="240">
        <v>0</v>
      </c>
      <c r="AE21" s="240">
        <v>0</v>
      </c>
      <c r="AF21" s="240">
        <v>0</v>
      </c>
      <c r="AG21" s="239"/>
      <c r="AH21" s="247"/>
      <c r="AI21" s="235"/>
      <c r="AJ21" s="239"/>
      <c r="AK21" s="239"/>
    </row>
    <row r="22" spans="1:37" s="130" customFormat="1" ht="21">
      <c r="A22" s="7" t="s">
        <v>40</v>
      </c>
      <c r="B22" s="189"/>
      <c r="C22" s="187"/>
      <c r="D22" s="187"/>
      <c r="E22" s="163"/>
      <c r="F22" s="171"/>
      <c r="G22" s="146"/>
      <c r="H22" s="137"/>
      <c r="I22" s="137"/>
      <c r="J22" s="167"/>
      <c r="K22" s="167"/>
      <c r="L22" s="167"/>
      <c r="M22" s="134"/>
      <c r="N22" s="134"/>
      <c r="O22" s="134"/>
      <c r="P22" s="158"/>
      <c r="R22" s="187"/>
      <c r="S22" s="187"/>
      <c r="T22" s="187"/>
      <c r="U22" s="187"/>
      <c r="V22" s="187"/>
      <c r="W22" s="187"/>
      <c r="X22" s="187"/>
      <c r="Y22" s="187"/>
      <c r="Z22" s="255"/>
      <c r="AA22" s="238"/>
      <c r="AB22" s="238"/>
      <c r="AC22" s="249"/>
      <c r="AD22" s="239"/>
      <c r="AE22" s="239"/>
      <c r="AF22" s="239"/>
      <c r="AG22" s="239"/>
      <c r="AH22" s="247"/>
      <c r="AI22" s="235"/>
      <c r="AJ22" s="239"/>
      <c r="AK22" s="239"/>
    </row>
    <row r="23" spans="1:37" s="257" customFormat="1" ht="21">
      <c r="A23" s="210" t="s">
        <v>39</v>
      </c>
      <c r="B23" s="132"/>
      <c r="C23" s="132" t="e">
        <f aca="true" t="shared" si="3" ref="C23:Z23">C25*100/C27</f>
        <v>#DIV/0!</v>
      </c>
      <c r="D23" s="132" t="e">
        <f t="shared" si="3"/>
        <v>#DIV/0!</v>
      </c>
      <c r="E23" s="172">
        <f t="shared" si="3"/>
        <v>80</v>
      </c>
      <c r="F23" s="170">
        <v>31</v>
      </c>
      <c r="G23" s="153" t="s">
        <v>70</v>
      </c>
      <c r="H23" s="134" t="s">
        <v>70</v>
      </c>
      <c r="I23" s="131">
        <f>I25*100/I27</f>
        <v>35.82089552238806</v>
      </c>
      <c r="J23" s="172"/>
      <c r="K23" s="172"/>
      <c r="L23" s="172"/>
      <c r="M23" s="134" t="e">
        <f t="shared" si="3"/>
        <v>#DIV/0!</v>
      </c>
      <c r="N23" s="134" t="e">
        <f t="shared" si="3"/>
        <v>#DIV/0!</v>
      </c>
      <c r="O23" s="134"/>
      <c r="P23" s="158">
        <f>P25*100/P27</f>
        <v>100</v>
      </c>
      <c r="R23" s="187" t="e">
        <f t="shared" si="3"/>
        <v>#DIV/0!</v>
      </c>
      <c r="S23" s="187" t="e">
        <f t="shared" si="3"/>
        <v>#DIV/0!</v>
      </c>
      <c r="T23" s="187"/>
      <c r="U23" s="187"/>
      <c r="V23" s="187" t="e">
        <f t="shared" si="3"/>
        <v>#DIV/0!</v>
      </c>
      <c r="W23" s="187" t="e">
        <f t="shared" si="3"/>
        <v>#DIV/0!</v>
      </c>
      <c r="X23" s="187" t="e">
        <f t="shared" si="3"/>
        <v>#DIV/0!</v>
      </c>
      <c r="Y23" s="187" t="e">
        <f t="shared" si="3"/>
        <v>#DIV/0!</v>
      </c>
      <c r="Z23" s="255" t="e">
        <f t="shared" si="3"/>
        <v>#DIV/0!</v>
      </c>
      <c r="AA23" s="238"/>
      <c r="AB23" s="238"/>
      <c r="AC23" s="249"/>
      <c r="AD23" s="238"/>
      <c r="AE23" s="238"/>
      <c r="AF23" s="238"/>
      <c r="AG23" s="239"/>
      <c r="AH23" s="245" t="s">
        <v>70</v>
      </c>
      <c r="AI23" s="246" t="s">
        <v>70</v>
      </c>
      <c r="AJ23" s="240">
        <v>92.3077</v>
      </c>
      <c r="AK23" s="239"/>
    </row>
    <row r="24" spans="1:37" s="130" customFormat="1" ht="21">
      <c r="A24" s="7" t="s">
        <v>13</v>
      </c>
      <c r="B24" s="192"/>
      <c r="C24" s="187"/>
      <c r="D24" s="187"/>
      <c r="E24" s="163"/>
      <c r="F24" s="168"/>
      <c r="G24" s="146"/>
      <c r="H24" s="137"/>
      <c r="I24" s="137"/>
      <c r="J24" s="167"/>
      <c r="K24" s="167"/>
      <c r="L24" s="167"/>
      <c r="M24" s="134"/>
      <c r="N24" s="134"/>
      <c r="O24" s="134"/>
      <c r="P24" s="158"/>
      <c r="R24" s="187"/>
      <c r="S24" s="187"/>
      <c r="T24" s="187"/>
      <c r="U24" s="187"/>
      <c r="V24" s="187"/>
      <c r="W24" s="187"/>
      <c r="X24" s="187"/>
      <c r="Y24" s="187"/>
      <c r="Z24" s="255"/>
      <c r="AA24" s="238"/>
      <c r="AB24" s="238" t="s">
        <v>70</v>
      </c>
      <c r="AC24" s="249" t="s">
        <v>70</v>
      </c>
      <c r="AD24" s="239"/>
      <c r="AE24" s="239"/>
      <c r="AF24" s="239"/>
      <c r="AG24" s="239"/>
      <c r="AH24" s="247"/>
      <c r="AI24" s="235"/>
      <c r="AJ24" s="239"/>
      <c r="AK24" s="239"/>
    </row>
    <row r="25" spans="1:37" s="130" customFormat="1" ht="21">
      <c r="A25" s="211" t="s">
        <v>41</v>
      </c>
      <c r="B25" s="192"/>
      <c r="C25" s="187"/>
      <c r="D25" s="187"/>
      <c r="E25" s="163">
        <v>60</v>
      </c>
      <c r="F25" s="170">
        <v>37</v>
      </c>
      <c r="G25" s="146"/>
      <c r="H25" s="137"/>
      <c r="I25" s="137">
        <v>24</v>
      </c>
      <c r="J25" s="167">
        <v>18</v>
      </c>
      <c r="K25" s="167"/>
      <c r="L25" s="167"/>
      <c r="M25" s="134"/>
      <c r="N25" s="134"/>
      <c r="O25" s="134"/>
      <c r="P25" s="158">
        <v>11</v>
      </c>
      <c r="R25" s="187"/>
      <c r="S25" s="187"/>
      <c r="T25" s="187"/>
      <c r="U25" s="187"/>
      <c r="V25" s="187"/>
      <c r="W25" s="187"/>
      <c r="X25" s="187"/>
      <c r="Y25" s="187"/>
      <c r="Z25" s="255"/>
      <c r="AA25" s="238"/>
      <c r="AB25" s="238"/>
      <c r="AC25" s="249"/>
      <c r="AD25" s="239"/>
      <c r="AE25" s="239"/>
      <c r="AF25" s="239"/>
      <c r="AG25" s="239"/>
      <c r="AH25" s="247"/>
      <c r="AI25" s="235"/>
      <c r="AJ25" s="250">
        <v>24</v>
      </c>
      <c r="AK25" s="250">
        <v>7</v>
      </c>
    </row>
    <row r="26" spans="1:37" s="130" customFormat="1" ht="21">
      <c r="A26" s="212" t="s">
        <v>42</v>
      </c>
      <c r="B26" s="192"/>
      <c r="C26" s="187"/>
      <c r="D26" s="187"/>
      <c r="E26" s="163"/>
      <c r="F26" s="168"/>
      <c r="G26" s="146"/>
      <c r="H26" s="137"/>
      <c r="I26" s="137"/>
      <c r="J26" s="167"/>
      <c r="K26" s="167"/>
      <c r="L26" s="167"/>
      <c r="M26" s="134"/>
      <c r="N26" s="134"/>
      <c r="O26" s="134"/>
      <c r="P26" s="158"/>
      <c r="R26" s="187"/>
      <c r="S26" s="187"/>
      <c r="T26" s="187"/>
      <c r="U26" s="187"/>
      <c r="V26" s="187"/>
      <c r="W26" s="187"/>
      <c r="X26" s="187"/>
      <c r="Y26" s="187"/>
      <c r="Z26" s="255"/>
      <c r="AA26" s="238"/>
      <c r="AB26" s="238"/>
      <c r="AC26" s="249"/>
      <c r="AD26" s="239"/>
      <c r="AE26" s="239"/>
      <c r="AF26" s="239"/>
      <c r="AG26" s="239"/>
      <c r="AH26" s="247"/>
      <c r="AI26" s="235"/>
      <c r="AJ26" s="250"/>
      <c r="AK26" s="250"/>
    </row>
    <row r="27" spans="1:37" s="130" customFormat="1" ht="21">
      <c r="A27" s="8" t="s">
        <v>43</v>
      </c>
      <c r="B27" s="192"/>
      <c r="C27" s="187"/>
      <c r="D27" s="187"/>
      <c r="E27" s="163">
        <v>75</v>
      </c>
      <c r="F27" s="172"/>
      <c r="G27" s="146"/>
      <c r="H27" s="137"/>
      <c r="I27" s="137">
        <v>67</v>
      </c>
      <c r="J27" s="167">
        <v>36</v>
      </c>
      <c r="K27" s="167"/>
      <c r="L27" s="167"/>
      <c r="M27" s="134"/>
      <c r="N27" s="134"/>
      <c r="O27" s="134"/>
      <c r="P27" s="158">
        <v>11</v>
      </c>
      <c r="R27" s="187"/>
      <c r="S27" s="187"/>
      <c r="T27" s="187"/>
      <c r="U27" s="187"/>
      <c r="V27" s="187"/>
      <c r="W27" s="187"/>
      <c r="X27" s="187"/>
      <c r="Y27" s="187"/>
      <c r="Z27" s="255"/>
      <c r="AA27" s="238"/>
      <c r="AB27" s="238"/>
      <c r="AC27" s="249"/>
      <c r="AD27" s="239"/>
      <c r="AE27" s="239"/>
      <c r="AF27" s="239"/>
      <c r="AG27" s="239"/>
      <c r="AH27" s="247"/>
      <c r="AI27" s="235"/>
      <c r="AJ27" s="250">
        <v>26</v>
      </c>
      <c r="AK27" s="250">
        <v>9</v>
      </c>
    </row>
    <row r="28" spans="1:37" s="130" customFormat="1" ht="21">
      <c r="A28" s="8" t="s">
        <v>44</v>
      </c>
      <c r="B28" s="191"/>
      <c r="C28" s="187"/>
      <c r="D28" s="187"/>
      <c r="E28" s="163"/>
      <c r="F28" s="172"/>
      <c r="G28" s="146"/>
      <c r="H28" s="137"/>
      <c r="I28" s="137"/>
      <c r="J28" s="167"/>
      <c r="K28" s="167"/>
      <c r="L28" s="167"/>
      <c r="M28" s="134"/>
      <c r="N28" s="134"/>
      <c r="O28" s="134"/>
      <c r="P28" s="158"/>
      <c r="R28" s="187"/>
      <c r="S28" s="187"/>
      <c r="T28" s="187"/>
      <c r="U28" s="187"/>
      <c r="V28" s="187"/>
      <c r="W28" s="187"/>
      <c r="X28" s="187"/>
      <c r="Y28" s="187"/>
      <c r="Z28" s="255"/>
      <c r="AA28" s="238"/>
      <c r="AB28" s="238"/>
      <c r="AC28" s="249"/>
      <c r="AD28" s="239"/>
      <c r="AE28" s="239"/>
      <c r="AF28" s="239"/>
      <c r="AG28" s="239"/>
      <c r="AH28" s="247"/>
      <c r="AI28" s="235"/>
      <c r="AJ28" s="239"/>
      <c r="AK28" s="250"/>
    </row>
    <row r="29" spans="1:37" s="130" customFormat="1" ht="21">
      <c r="A29" s="213" t="s">
        <v>45</v>
      </c>
      <c r="B29" s="123" t="s">
        <v>65</v>
      </c>
      <c r="C29" s="187"/>
      <c r="D29" s="187"/>
      <c r="E29" s="163"/>
      <c r="F29" s="172"/>
      <c r="G29" s="146"/>
      <c r="H29" s="137"/>
      <c r="I29" s="137"/>
      <c r="J29" s="167"/>
      <c r="K29" s="167"/>
      <c r="L29" s="167"/>
      <c r="M29" s="134"/>
      <c r="N29" s="134"/>
      <c r="O29" s="134"/>
      <c r="P29" s="158"/>
      <c r="R29" s="187"/>
      <c r="S29" s="187"/>
      <c r="T29" s="187"/>
      <c r="U29" s="187"/>
      <c r="V29" s="187"/>
      <c r="W29" s="187"/>
      <c r="X29" s="187"/>
      <c r="Y29" s="187"/>
      <c r="Z29" s="255"/>
      <c r="AA29" s="238"/>
      <c r="AB29" s="238"/>
      <c r="AC29" s="249"/>
      <c r="AD29" s="240">
        <v>0</v>
      </c>
      <c r="AE29" s="240">
        <v>0</v>
      </c>
      <c r="AF29" s="240">
        <v>0</v>
      </c>
      <c r="AG29" s="239"/>
      <c r="AH29" s="247">
        <v>0</v>
      </c>
      <c r="AI29" s="235">
        <v>0</v>
      </c>
      <c r="AJ29" s="240">
        <v>0</v>
      </c>
      <c r="AK29" s="239"/>
    </row>
    <row r="30" spans="1:37" s="130" customFormat="1" ht="21">
      <c r="A30" s="7" t="s">
        <v>48</v>
      </c>
      <c r="B30" s="193"/>
      <c r="C30" s="187"/>
      <c r="D30" s="187"/>
      <c r="E30" s="163"/>
      <c r="F30" s="172"/>
      <c r="G30" s="146"/>
      <c r="H30" s="137"/>
      <c r="I30" s="137"/>
      <c r="J30" s="167"/>
      <c r="K30" s="167"/>
      <c r="L30" s="167"/>
      <c r="M30" s="134"/>
      <c r="N30" s="134"/>
      <c r="O30" s="134"/>
      <c r="P30" s="158"/>
      <c r="R30" s="187"/>
      <c r="S30" s="187"/>
      <c r="T30" s="187"/>
      <c r="U30" s="187"/>
      <c r="V30" s="187"/>
      <c r="W30" s="187"/>
      <c r="X30" s="187"/>
      <c r="Y30" s="187"/>
      <c r="Z30" s="255"/>
      <c r="AA30" s="238"/>
      <c r="AB30" s="238" t="s">
        <v>70</v>
      </c>
      <c r="AC30" s="249" t="s">
        <v>70</v>
      </c>
      <c r="AD30" s="239"/>
      <c r="AE30" s="239"/>
      <c r="AF30" s="239"/>
      <c r="AG30" s="239"/>
      <c r="AH30" s="247"/>
      <c r="AI30" s="235"/>
      <c r="AJ30" s="239"/>
      <c r="AK30" s="239"/>
    </row>
    <row r="31" spans="1:37" s="130" customFormat="1" ht="21">
      <c r="A31" s="212" t="s">
        <v>46</v>
      </c>
      <c r="B31" s="191"/>
      <c r="C31" s="187"/>
      <c r="D31" s="187"/>
      <c r="E31" s="163"/>
      <c r="F31" s="172"/>
      <c r="G31" s="146"/>
      <c r="H31" s="137"/>
      <c r="I31" s="137"/>
      <c r="J31" s="167">
        <v>0</v>
      </c>
      <c r="K31" s="167"/>
      <c r="L31" s="167"/>
      <c r="M31" s="134"/>
      <c r="N31" s="134"/>
      <c r="O31" s="134"/>
      <c r="P31" s="158"/>
      <c r="R31" s="187"/>
      <c r="S31" s="187"/>
      <c r="T31" s="187"/>
      <c r="U31" s="187"/>
      <c r="V31" s="187"/>
      <c r="W31" s="187"/>
      <c r="X31" s="187"/>
      <c r="Y31" s="187"/>
      <c r="Z31" s="255"/>
      <c r="AA31" s="238"/>
      <c r="AB31" s="238"/>
      <c r="AC31" s="249"/>
      <c r="AD31" s="239"/>
      <c r="AE31" s="239"/>
      <c r="AF31" s="239"/>
      <c r="AG31" s="239"/>
      <c r="AH31" s="247"/>
      <c r="AI31" s="235"/>
      <c r="AJ31" s="251" t="s">
        <v>80</v>
      </c>
      <c r="AK31" s="250">
        <v>5</v>
      </c>
    </row>
    <row r="32" spans="1:37" s="130" customFormat="1" ht="21" customHeight="1">
      <c r="A32" s="8" t="s">
        <v>50</v>
      </c>
      <c r="B32" s="191"/>
      <c r="C32" s="187"/>
      <c r="D32" s="187"/>
      <c r="E32" s="163"/>
      <c r="F32" s="172"/>
      <c r="G32" s="146"/>
      <c r="H32" s="137"/>
      <c r="I32" s="137"/>
      <c r="J32" s="167"/>
      <c r="K32" s="167"/>
      <c r="L32" s="167"/>
      <c r="M32" s="134"/>
      <c r="N32" s="134"/>
      <c r="O32" s="134"/>
      <c r="P32" s="158"/>
      <c r="R32" s="187"/>
      <c r="S32" s="187"/>
      <c r="T32" s="187"/>
      <c r="U32" s="187"/>
      <c r="V32" s="187"/>
      <c r="W32" s="187"/>
      <c r="X32" s="187"/>
      <c r="Y32" s="187"/>
      <c r="Z32" s="255"/>
      <c r="AA32" s="238"/>
      <c r="AB32" s="238"/>
      <c r="AC32" s="249"/>
      <c r="AD32" s="239"/>
      <c r="AE32" s="239"/>
      <c r="AF32" s="239"/>
      <c r="AG32" s="239"/>
      <c r="AH32" s="247"/>
      <c r="AI32" s="235"/>
      <c r="AJ32" s="251" t="s">
        <v>81</v>
      </c>
      <c r="AK32" s="250"/>
    </row>
    <row r="33" spans="1:37" s="130" customFormat="1" ht="24" customHeight="1">
      <c r="A33" s="8" t="s">
        <v>47</v>
      </c>
      <c r="B33" s="191"/>
      <c r="C33" s="187"/>
      <c r="D33" s="187"/>
      <c r="E33" s="163"/>
      <c r="F33" s="172"/>
      <c r="G33" s="146"/>
      <c r="H33" s="137"/>
      <c r="I33" s="137"/>
      <c r="J33" s="167">
        <v>1</v>
      </c>
      <c r="K33" s="167"/>
      <c r="L33" s="167"/>
      <c r="M33" s="134"/>
      <c r="N33" s="134"/>
      <c r="O33" s="134"/>
      <c r="P33" s="158"/>
      <c r="R33" s="187"/>
      <c r="S33" s="187"/>
      <c r="T33" s="187"/>
      <c r="U33" s="187"/>
      <c r="V33" s="187"/>
      <c r="W33" s="187"/>
      <c r="X33" s="187"/>
      <c r="Y33" s="187"/>
      <c r="Z33" s="255"/>
      <c r="AA33" s="238"/>
      <c r="AB33" s="238"/>
      <c r="AC33" s="249"/>
      <c r="AD33" s="239"/>
      <c r="AE33" s="239"/>
      <c r="AF33" s="239"/>
      <c r="AG33" s="239"/>
      <c r="AH33" s="247"/>
      <c r="AI33" s="235"/>
      <c r="AJ33" s="239"/>
      <c r="AK33" s="250">
        <v>6</v>
      </c>
    </row>
    <row r="34" spans="1:37" s="130" customFormat="1" ht="21">
      <c r="A34" s="8" t="s">
        <v>49</v>
      </c>
      <c r="B34" s="194"/>
      <c r="C34" s="187"/>
      <c r="D34" s="187"/>
      <c r="E34" s="163"/>
      <c r="F34" s="172"/>
      <c r="G34" s="146"/>
      <c r="H34" s="137"/>
      <c r="I34" s="137"/>
      <c r="J34" s="167"/>
      <c r="K34" s="167"/>
      <c r="L34" s="167"/>
      <c r="M34" s="134"/>
      <c r="N34" s="134"/>
      <c r="O34" s="134"/>
      <c r="P34" s="158"/>
      <c r="R34" s="187"/>
      <c r="S34" s="187"/>
      <c r="T34" s="187"/>
      <c r="U34" s="187"/>
      <c r="V34" s="187"/>
      <c r="W34" s="187"/>
      <c r="X34" s="187"/>
      <c r="Y34" s="187"/>
      <c r="Z34" s="255"/>
      <c r="AA34" s="238"/>
      <c r="AB34" s="238"/>
      <c r="AC34" s="249"/>
      <c r="AD34" s="239"/>
      <c r="AE34" s="239"/>
      <c r="AF34" s="239"/>
      <c r="AG34" s="239"/>
      <c r="AH34" s="247"/>
      <c r="AI34" s="235"/>
      <c r="AJ34" s="239"/>
      <c r="AK34" s="239"/>
    </row>
    <row r="35" spans="1:37" s="257" customFormat="1" ht="21">
      <c r="A35" s="214" t="s">
        <v>51</v>
      </c>
      <c r="B35" s="133"/>
      <c r="C35" s="134"/>
      <c r="D35" s="134"/>
      <c r="E35" s="163"/>
      <c r="F35" s="172"/>
      <c r="G35" s="146"/>
      <c r="H35" s="137"/>
      <c r="I35" s="137"/>
      <c r="J35" s="167"/>
      <c r="K35" s="167"/>
      <c r="L35" s="167"/>
      <c r="M35" s="134"/>
      <c r="N35" s="134"/>
      <c r="O35" s="134"/>
      <c r="P35" s="158"/>
      <c r="R35" s="187"/>
      <c r="S35" s="187"/>
      <c r="T35" s="187"/>
      <c r="U35" s="187"/>
      <c r="V35" s="187"/>
      <c r="W35" s="187"/>
      <c r="X35" s="187"/>
      <c r="Y35" s="187"/>
      <c r="Z35" s="255"/>
      <c r="AA35" s="238"/>
      <c r="AB35" s="238"/>
      <c r="AC35" s="249"/>
      <c r="AD35" s="239"/>
      <c r="AE35" s="239"/>
      <c r="AF35" s="239"/>
      <c r="AG35" s="239"/>
      <c r="AH35" s="247"/>
      <c r="AI35" s="235"/>
      <c r="AJ35" s="239"/>
      <c r="AK35" s="239"/>
    </row>
    <row r="36" spans="1:37" s="256" customFormat="1" ht="21.75" customHeight="1">
      <c r="A36" s="215" t="s">
        <v>14</v>
      </c>
      <c r="B36" s="195" t="s">
        <v>66</v>
      </c>
      <c r="C36" s="149" t="e">
        <f aca="true" t="shared" si="4" ref="C36:Z36">C37*100/C38</f>
        <v>#DIV/0!</v>
      </c>
      <c r="D36" s="149" t="e">
        <f t="shared" si="4"/>
        <v>#DIV/0!</v>
      </c>
      <c r="E36" s="173">
        <f t="shared" si="4"/>
        <v>5.084745762711864</v>
      </c>
      <c r="F36" s="162">
        <v>0.0441</v>
      </c>
      <c r="G36" s="148"/>
      <c r="H36" s="149"/>
      <c r="I36" s="149">
        <f>I37*100/I38</f>
        <v>2.4390243902439024</v>
      </c>
      <c r="J36" s="167">
        <f>(J37*100)/J38</f>
        <v>0</v>
      </c>
      <c r="K36" s="167"/>
      <c r="L36" s="167">
        <f t="shared" si="4"/>
        <v>0</v>
      </c>
      <c r="M36" s="149" t="e">
        <f t="shared" si="4"/>
        <v>#DIV/0!</v>
      </c>
      <c r="N36" s="149" t="e">
        <f t="shared" si="4"/>
        <v>#DIV/0!</v>
      </c>
      <c r="O36" s="149"/>
      <c r="P36" s="157">
        <f>P37*100/P38</f>
        <v>0</v>
      </c>
      <c r="R36" s="253" t="e">
        <f t="shared" si="4"/>
        <v>#DIV/0!</v>
      </c>
      <c r="S36" s="253" t="e">
        <f t="shared" si="4"/>
        <v>#DIV/0!</v>
      </c>
      <c r="T36" s="253"/>
      <c r="U36" s="253"/>
      <c r="V36" s="253" t="e">
        <f t="shared" si="4"/>
        <v>#DIV/0!</v>
      </c>
      <c r="W36" s="253" t="e">
        <f t="shared" si="4"/>
        <v>#DIV/0!</v>
      </c>
      <c r="X36" s="253" t="e">
        <f t="shared" si="4"/>
        <v>#DIV/0!</v>
      </c>
      <c r="Y36" s="253" t="e">
        <f t="shared" si="4"/>
        <v>#DIV/0!</v>
      </c>
      <c r="Z36" s="254" t="e">
        <f t="shared" si="4"/>
        <v>#DIV/0!</v>
      </c>
      <c r="AA36" s="238" t="e">
        <v>#DIV/0!</v>
      </c>
      <c r="AB36" s="238"/>
      <c r="AC36" s="249"/>
      <c r="AD36" s="238"/>
      <c r="AE36" s="238"/>
      <c r="AF36" s="238"/>
      <c r="AG36" s="238"/>
      <c r="AH36" s="245" t="s">
        <v>70</v>
      </c>
      <c r="AI36" s="246" t="s">
        <v>70</v>
      </c>
      <c r="AJ36" s="238">
        <v>0</v>
      </c>
      <c r="AK36" s="239"/>
    </row>
    <row r="37" spans="1:37" s="130" customFormat="1" ht="23.25" customHeight="1">
      <c r="A37" s="216" t="s">
        <v>28</v>
      </c>
      <c r="B37" s="193"/>
      <c r="C37" s="187"/>
      <c r="D37" s="187"/>
      <c r="E37" s="163">
        <v>6</v>
      </c>
      <c r="F37" s="170">
        <v>3</v>
      </c>
      <c r="G37" s="146"/>
      <c r="H37" s="137"/>
      <c r="I37" s="137">
        <v>1</v>
      </c>
      <c r="J37" s="167">
        <v>0</v>
      </c>
      <c r="K37" s="167"/>
      <c r="L37" s="167">
        <v>0</v>
      </c>
      <c r="M37" s="134"/>
      <c r="N37" s="134"/>
      <c r="O37" s="134"/>
      <c r="P37" s="158">
        <v>0</v>
      </c>
      <c r="R37" s="187"/>
      <c r="S37" s="187"/>
      <c r="T37" s="187"/>
      <c r="U37" s="187"/>
      <c r="V37" s="187"/>
      <c r="W37" s="187"/>
      <c r="X37" s="187"/>
      <c r="Y37" s="187"/>
      <c r="Z37" s="255"/>
      <c r="AA37" s="238"/>
      <c r="AB37" s="238" t="s">
        <v>70</v>
      </c>
      <c r="AC37" s="249">
        <v>1</v>
      </c>
      <c r="AD37" s="240">
        <v>0</v>
      </c>
      <c r="AE37" s="240">
        <v>0</v>
      </c>
      <c r="AF37" s="240">
        <v>0</v>
      </c>
      <c r="AG37" s="240">
        <v>0</v>
      </c>
      <c r="AH37" s="247"/>
      <c r="AI37" s="235"/>
      <c r="AJ37" s="250">
        <v>0</v>
      </c>
      <c r="AK37" s="250">
        <v>0</v>
      </c>
    </row>
    <row r="38" spans="1:37" s="130" customFormat="1" ht="22.5" customHeight="1">
      <c r="A38" s="217" t="s">
        <v>25</v>
      </c>
      <c r="B38" s="194"/>
      <c r="C38" s="187"/>
      <c r="D38" s="187"/>
      <c r="E38" s="163">
        <v>118</v>
      </c>
      <c r="F38" s="170">
        <v>68</v>
      </c>
      <c r="G38" s="146"/>
      <c r="H38" s="137"/>
      <c r="I38" s="137">
        <v>41</v>
      </c>
      <c r="J38" s="167">
        <v>22</v>
      </c>
      <c r="K38" s="167"/>
      <c r="L38" s="167">
        <v>184</v>
      </c>
      <c r="M38" s="134"/>
      <c r="N38" s="134"/>
      <c r="O38" s="134"/>
      <c r="P38" s="158">
        <v>6</v>
      </c>
      <c r="R38" s="187"/>
      <c r="S38" s="187"/>
      <c r="T38" s="187"/>
      <c r="U38" s="187"/>
      <c r="V38" s="187"/>
      <c r="W38" s="187"/>
      <c r="X38" s="187"/>
      <c r="Y38" s="187"/>
      <c r="Z38" s="255"/>
      <c r="AA38" s="238"/>
      <c r="AB38" s="238" t="s">
        <v>70</v>
      </c>
      <c r="AC38" s="249"/>
      <c r="AD38" s="240">
        <v>0</v>
      </c>
      <c r="AE38" s="240">
        <v>0</v>
      </c>
      <c r="AF38" s="240">
        <v>0</v>
      </c>
      <c r="AG38" s="240">
        <v>0</v>
      </c>
      <c r="AH38" s="247"/>
      <c r="AI38" s="235"/>
      <c r="AJ38" s="250">
        <v>18</v>
      </c>
      <c r="AK38" s="250">
        <v>6</v>
      </c>
    </row>
    <row r="39" spans="1:37" s="256" customFormat="1" ht="21">
      <c r="A39" s="218" t="s">
        <v>15</v>
      </c>
      <c r="B39" s="151" t="s">
        <v>67</v>
      </c>
      <c r="C39" s="149" t="e">
        <f>C40*100/C41</f>
        <v>#DIV/0!</v>
      </c>
      <c r="D39" s="149" t="e">
        <f>D40*100/D41</f>
        <v>#DIV/0!</v>
      </c>
      <c r="E39" s="161">
        <f aca="true" t="shared" si="5" ref="E39:Z39">E40*100/E41</f>
        <v>37.57225433526011</v>
      </c>
      <c r="F39" s="162">
        <v>0.4329</v>
      </c>
      <c r="G39" s="148"/>
      <c r="H39" s="149"/>
      <c r="I39" s="147">
        <f>I40*100/I41</f>
        <v>31.932773109243698</v>
      </c>
      <c r="J39" s="161">
        <f t="shared" si="5"/>
        <v>26.19047619047619</v>
      </c>
      <c r="K39" s="161"/>
      <c r="L39" s="161">
        <f t="shared" si="5"/>
        <v>0</v>
      </c>
      <c r="M39" s="149" t="e">
        <f t="shared" si="5"/>
        <v>#DIV/0!</v>
      </c>
      <c r="N39" s="149" t="e">
        <f t="shared" si="5"/>
        <v>#DIV/0!</v>
      </c>
      <c r="O39" s="149"/>
      <c r="P39" s="157">
        <f>P40*100/P41</f>
        <v>36.666666666666664</v>
      </c>
      <c r="R39" s="253" t="e">
        <f t="shared" si="5"/>
        <v>#DIV/0!</v>
      </c>
      <c r="S39" s="253" t="e">
        <f t="shared" si="5"/>
        <v>#DIV/0!</v>
      </c>
      <c r="T39" s="253"/>
      <c r="U39" s="253"/>
      <c r="V39" s="253" t="e">
        <f t="shared" si="5"/>
        <v>#DIV/0!</v>
      </c>
      <c r="W39" s="253" t="e">
        <f t="shared" si="5"/>
        <v>#DIV/0!</v>
      </c>
      <c r="X39" s="253" t="e">
        <f t="shared" si="5"/>
        <v>#DIV/0!</v>
      </c>
      <c r="Y39" s="253" t="e">
        <f t="shared" si="5"/>
        <v>#DIV/0!</v>
      </c>
      <c r="Z39" s="254" t="e">
        <f t="shared" si="5"/>
        <v>#DIV/0!</v>
      </c>
      <c r="AA39" s="238" t="e">
        <v>#DIV/0!</v>
      </c>
      <c r="AB39" s="238"/>
      <c r="AC39" s="249"/>
      <c r="AD39" s="238">
        <v>52</v>
      </c>
      <c r="AE39" s="238">
        <v>74.194</v>
      </c>
      <c r="AF39" s="238">
        <v>51.351</v>
      </c>
      <c r="AG39" s="238">
        <v>100</v>
      </c>
      <c r="AH39" s="245" t="s">
        <v>70</v>
      </c>
      <c r="AI39" s="246" t="s">
        <v>70</v>
      </c>
      <c r="AJ39" s="238">
        <v>18.8679</v>
      </c>
      <c r="AK39" s="238"/>
    </row>
    <row r="40" spans="1:37" s="130" customFormat="1" ht="21">
      <c r="A40" s="8" t="s">
        <v>26</v>
      </c>
      <c r="B40" s="194"/>
      <c r="C40" s="187"/>
      <c r="D40" s="187"/>
      <c r="E40" s="163">
        <v>65</v>
      </c>
      <c r="F40" s="170">
        <v>42</v>
      </c>
      <c r="G40" s="146"/>
      <c r="H40" s="137"/>
      <c r="I40" s="137">
        <v>76</v>
      </c>
      <c r="J40" s="167">
        <v>33</v>
      </c>
      <c r="K40" s="167"/>
      <c r="L40" s="167">
        <v>0</v>
      </c>
      <c r="M40" s="134"/>
      <c r="N40" s="134"/>
      <c r="O40" s="134"/>
      <c r="P40" s="158">
        <v>11</v>
      </c>
      <c r="R40" s="187"/>
      <c r="S40" s="187"/>
      <c r="T40" s="187"/>
      <c r="U40" s="187"/>
      <c r="V40" s="187"/>
      <c r="W40" s="187"/>
      <c r="X40" s="187"/>
      <c r="Y40" s="187"/>
      <c r="Z40" s="255"/>
      <c r="AA40" s="238"/>
      <c r="AB40" s="238" t="s">
        <v>70</v>
      </c>
      <c r="AC40" s="249">
        <v>5</v>
      </c>
      <c r="AD40" s="240">
        <v>39</v>
      </c>
      <c r="AE40" s="240">
        <v>46</v>
      </c>
      <c r="AF40" s="240">
        <v>38</v>
      </c>
      <c r="AG40" s="240">
        <v>14</v>
      </c>
      <c r="AH40" s="247"/>
      <c r="AI40" s="235"/>
      <c r="AJ40" s="250">
        <v>10</v>
      </c>
      <c r="AK40" s="250">
        <v>10</v>
      </c>
    </row>
    <row r="41" spans="1:37" s="130" customFormat="1" ht="21">
      <c r="A41" s="8" t="s">
        <v>27</v>
      </c>
      <c r="B41" s="194"/>
      <c r="C41" s="187"/>
      <c r="D41" s="187"/>
      <c r="E41" s="163">
        <v>173</v>
      </c>
      <c r="F41" s="170">
        <v>97</v>
      </c>
      <c r="G41" s="146"/>
      <c r="H41" s="137"/>
      <c r="I41" s="137">
        <v>238</v>
      </c>
      <c r="J41" s="167">
        <v>126</v>
      </c>
      <c r="K41" s="167"/>
      <c r="L41" s="167">
        <v>17</v>
      </c>
      <c r="M41" s="134"/>
      <c r="N41" s="134"/>
      <c r="O41" s="134"/>
      <c r="P41" s="158">
        <v>30</v>
      </c>
      <c r="R41" s="187"/>
      <c r="S41" s="187"/>
      <c r="T41" s="187"/>
      <c r="U41" s="187"/>
      <c r="V41" s="187"/>
      <c r="W41" s="187"/>
      <c r="X41" s="187"/>
      <c r="Y41" s="187"/>
      <c r="Z41" s="255"/>
      <c r="AA41" s="238"/>
      <c r="AB41" s="238" t="s">
        <v>70</v>
      </c>
      <c r="AC41" s="249"/>
      <c r="AD41" s="240">
        <v>75</v>
      </c>
      <c r="AE41" s="240">
        <v>62</v>
      </c>
      <c r="AF41" s="240">
        <v>74</v>
      </c>
      <c r="AG41" s="240">
        <v>14</v>
      </c>
      <c r="AH41" s="247"/>
      <c r="AI41" s="235"/>
      <c r="AJ41" s="250">
        <v>53</v>
      </c>
      <c r="AK41" s="250">
        <v>46</v>
      </c>
    </row>
    <row r="42" spans="1:37" s="256" customFormat="1" ht="21">
      <c r="A42" s="219" t="s">
        <v>35</v>
      </c>
      <c r="B42" s="151" t="s">
        <v>66</v>
      </c>
      <c r="C42" s="149" t="e">
        <f aca="true" t="shared" si="6" ref="C42:Z42">C43*100/C44</f>
        <v>#DIV/0!</v>
      </c>
      <c r="D42" s="149" t="e">
        <f t="shared" si="6"/>
        <v>#DIV/0!</v>
      </c>
      <c r="E42" s="161">
        <f t="shared" si="6"/>
        <v>6.116504854368932</v>
      </c>
      <c r="F42" s="162">
        <v>0.0993</v>
      </c>
      <c r="G42" s="148"/>
      <c r="H42" s="149"/>
      <c r="I42" s="179">
        <f>I43*100/I44</f>
        <v>8.158995815899582</v>
      </c>
      <c r="J42" s="180">
        <f>J43*100/J44</f>
        <v>6.508875739644971</v>
      </c>
      <c r="K42" s="180">
        <f>K43*100/K44</f>
        <v>4.8</v>
      </c>
      <c r="L42" s="180">
        <f>L43*100/L44</f>
        <v>0</v>
      </c>
      <c r="M42" s="179" t="e">
        <f t="shared" si="6"/>
        <v>#DIV/0!</v>
      </c>
      <c r="N42" s="179" t="e">
        <f t="shared" si="6"/>
        <v>#DIV/0!</v>
      </c>
      <c r="O42" s="179"/>
      <c r="P42" s="196">
        <f>P43*100/P44</f>
        <v>7.344632768361582</v>
      </c>
      <c r="R42" s="253" t="e">
        <f t="shared" si="6"/>
        <v>#DIV/0!</v>
      </c>
      <c r="S42" s="253" t="e">
        <f t="shared" si="6"/>
        <v>#DIV/0!</v>
      </c>
      <c r="T42" s="253"/>
      <c r="U42" s="253"/>
      <c r="V42" s="253" t="e">
        <f t="shared" si="6"/>
        <v>#DIV/0!</v>
      </c>
      <c r="W42" s="253" t="e">
        <f t="shared" si="6"/>
        <v>#DIV/0!</v>
      </c>
      <c r="X42" s="253" t="e">
        <f t="shared" si="6"/>
        <v>#DIV/0!</v>
      </c>
      <c r="Y42" s="253" t="e">
        <f t="shared" si="6"/>
        <v>#DIV/0!</v>
      </c>
      <c r="Z42" s="254" t="e">
        <f t="shared" si="6"/>
        <v>#DIV/0!</v>
      </c>
      <c r="AA42" s="238" t="e">
        <v>#REF!</v>
      </c>
      <c r="AB42" s="238"/>
      <c r="AC42" s="249"/>
      <c r="AD42" s="238">
        <v>10.345</v>
      </c>
      <c r="AE42" s="238">
        <v>15.082</v>
      </c>
      <c r="AF42" s="238">
        <v>11.144</v>
      </c>
      <c r="AG42" s="238">
        <v>8.09</v>
      </c>
      <c r="AH42" s="245" t="s">
        <v>70</v>
      </c>
      <c r="AI42" s="246" t="s">
        <v>70</v>
      </c>
      <c r="AJ42" s="238">
        <v>2.03666</v>
      </c>
      <c r="AK42" s="239"/>
    </row>
    <row r="43" spans="1:37" s="130" customFormat="1" ht="21">
      <c r="A43" s="216" t="s">
        <v>36</v>
      </c>
      <c r="B43" s="194"/>
      <c r="C43" s="187"/>
      <c r="D43" s="187"/>
      <c r="E43" s="163">
        <v>63</v>
      </c>
      <c r="F43" s="170">
        <v>49</v>
      </c>
      <c r="G43" s="146"/>
      <c r="H43" s="137"/>
      <c r="I43" s="137">
        <v>78</v>
      </c>
      <c r="J43" s="167">
        <v>33</v>
      </c>
      <c r="K43" s="167">
        <v>6</v>
      </c>
      <c r="L43" s="167">
        <v>0</v>
      </c>
      <c r="M43" s="134"/>
      <c r="N43" s="134"/>
      <c r="O43" s="134"/>
      <c r="P43" s="158">
        <v>13</v>
      </c>
      <c r="R43" s="187"/>
      <c r="S43" s="187"/>
      <c r="T43" s="187"/>
      <c r="U43" s="187"/>
      <c r="V43" s="187"/>
      <c r="W43" s="187"/>
      <c r="X43" s="187"/>
      <c r="Y43" s="187"/>
      <c r="Z43" s="255"/>
      <c r="AA43" s="238">
        <v>0</v>
      </c>
      <c r="AB43" s="238">
        <v>8</v>
      </c>
      <c r="AC43" s="249"/>
      <c r="AD43" s="240">
        <v>39</v>
      </c>
      <c r="AE43" s="240">
        <v>46</v>
      </c>
      <c r="AF43" s="240">
        <v>38</v>
      </c>
      <c r="AG43" s="240">
        <v>14</v>
      </c>
      <c r="AH43" s="247"/>
      <c r="AI43" s="235"/>
      <c r="AJ43" s="250">
        <v>10</v>
      </c>
      <c r="AK43" s="250">
        <v>10</v>
      </c>
    </row>
    <row r="44" spans="1:37" s="130" customFormat="1" ht="26.25" customHeight="1">
      <c r="A44" s="217" t="s">
        <v>37</v>
      </c>
      <c r="B44" s="194"/>
      <c r="C44" s="187"/>
      <c r="D44" s="187"/>
      <c r="E44" s="163">
        <v>1030</v>
      </c>
      <c r="F44" s="170">
        <v>493</v>
      </c>
      <c r="G44" s="146"/>
      <c r="H44" s="137"/>
      <c r="I44" s="137">
        <v>956</v>
      </c>
      <c r="J44" s="167">
        <v>507</v>
      </c>
      <c r="K44" s="167">
        <v>125</v>
      </c>
      <c r="L44" s="167">
        <v>184</v>
      </c>
      <c r="M44" s="134"/>
      <c r="N44" s="134"/>
      <c r="O44" s="134"/>
      <c r="P44" s="158">
        <v>177</v>
      </c>
      <c r="R44" s="187"/>
      <c r="S44" s="187"/>
      <c r="T44" s="187"/>
      <c r="U44" s="187"/>
      <c r="V44" s="187"/>
      <c r="W44" s="187"/>
      <c r="X44" s="187"/>
      <c r="Y44" s="187"/>
      <c r="Z44" s="255"/>
      <c r="AA44" s="238">
        <v>575</v>
      </c>
      <c r="AB44" s="238">
        <v>462</v>
      </c>
      <c r="AC44" s="249"/>
      <c r="AD44" s="240">
        <v>377</v>
      </c>
      <c r="AE44" s="240">
        <v>305</v>
      </c>
      <c r="AF44" s="240">
        <v>341</v>
      </c>
      <c r="AG44" s="240">
        <v>173</v>
      </c>
      <c r="AH44" s="247"/>
      <c r="AI44" s="235"/>
      <c r="AJ44" s="250">
        <v>491</v>
      </c>
      <c r="AK44" s="250">
        <v>308</v>
      </c>
    </row>
    <row r="45" spans="1:37" s="256" customFormat="1" ht="21">
      <c r="A45" s="220" t="s">
        <v>38</v>
      </c>
      <c r="B45" s="151" t="s">
        <v>68</v>
      </c>
      <c r="C45" s="151" t="e">
        <f>C46*100/C47</f>
        <v>#DIV/0!</v>
      </c>
      <c r="D45" s="151" t="e">
        <f>D46*100/D47</f>
        <v>#DIV/0!</v>
      </c>
      <c r="E45" s="174">
        <f aca="true" t="shared" si="7" ref="E45:Z45">E46*100/E47</f>
        <v>2.249550089982004</v>
      </c>
      <c r="F45" s="162">
        <v>0.0093</v>
      </c>
      <c r="G45" s="150"/>
      <c r="H45" s="151"/>
      <c r="I45" s="151">
        <f>I46*100/I47</f>
        <v>2.5377229080932784</v>
      </c>
      <c r="J45" s="163">
        <f t="shared" si="7"/>
        <v>1.0346926354230066</v>
      </c>
      <c r="K45" s="163" t="s">
        <v>70</v>
      </c>
      <c r="L45" s="163" t="s">
        <v>70</v>
      </c>
      <c r="M45" s="151" t="e">
        <f t="shared" si="7"/>
        <v>#DIV/0!</v>
      </c>
      <c r="N45" s="151" t="e">
        <f t="shared" si="7"/>
        <v>#DIV/0!</v>
      </c>
      <c r="O45" s="151"/>
      <c r="P45" s="151" t="s">
        <v>70</v>
      </c>
      <c r="R45" s="194" t="e">
        <f t="shared" si="7"/>
        <v>#DIV/0!</v>
      </c>
      <c r="S45" s="194" t="e">
        <f t="shared" si="7"/>
        <v>#DIV/0!</v>
      </c>
      <c r="T45" s="194"/>
      <c r="U45" s="194"/>
      <c r="V45" s="194" t="e">
        <f t="shared" si="7"/>
        <v>#DIV/0!</v>
      </c>
      <c r="W45" s="194" t="e">
        <f t="shared" si="7"/>
        <v>#DIV/0!</v>
      </c>
      <c r="X45" s="194" t="e">
        <f t="shared" si="7"/>
        <v>#DIV/0!</v>
      </c>
      <c r="Y45" s="194" t="e">
        <f t="shared" si="7"/>
        <v>#DIV/0!</v>
      </c>
      <c r="Z45" s="126" t="e">
        <f t="shared" si="7"/>
        <v>#DIV/0!</v>
      </c>
      <c r="AA45" s="238" t="e">
        <v>#DIV/0!</v>
      </c>
      <c r="AB45" s="238" t="s">
        <v>70</v>
      </c>
      <c r="AC45" s="249" t="s">
        <v>70</v>
      </c>
      <c r="AD45" s="238" t="s">
        <v>70</v>
      </c>
      <c r="AE45" s="238" t="s">
        <v>70</v>
      </c>
      <c r="AF45" s="238" t="s">
        <v>70</v>
      </c>
      <c r="AG45" s="238" t="s">
        <v>70</v>
      </c>
      <c r="AH45" s="245" t="s">
        <v>70</v>
      </c>
      <c r="AI45" s="246" t="s">
        <v>70</v>
      </c>
      <c r="AJ45" s="238" t="s">
        <v>70</v>
      </c>
      <c r="AK45" s="250"/>
    </row>
    <row r="46" spans="1:37" s="130" customFormat="1" ht="21.75" customHeight="1">
      <c r="A46" s="221" t="s">
        <v>32</v>
      </c>
      <c r="B46" s="194"/>
      <c r="C46" s="187"/>
      <c r="D46" s="187"/>
      <c r="E46" s="163">
        <v>75</v>
      </c>
      <c r="F46" s="170">
        <v>14</v>
      </c>
      <c r="G46" s="146"/>
      <c r="H46" s="137"/>
      <c r="I46" s="137">
        <v>37</v>
      </c>
      <c r="J46" s="167">
        <v>17</v>
      </c>
      <c r="K46" s="167"/>
      <c r="L46" s="167"/>
      <c r="M46" s="134"/>
      <c r="N46" s="134"/>
      <c r="O46" s="134"/>
      <c r="P46" s="134"/>
      <c r="R46" s="187"/>
      <c r="S46" s="187"/>
      <c r="T46" s="187"/>
      <c r="U46" s="187"/>
      <c r="V46" s="187"/>
      <c r="W46" s="187"/>
      <c r="X46" s="187"/>
      <c r="Y46" s="187"/>
      <c r="Z46" s="255"/>
      <c r="AA46" s="238"/>
      <c r="AB46" s="238"/>
      <c r="AC46" s="249"/>
      <c r="AD46" s="240">
        <v>0</v>
      </c>
      <c r="AE46" s="240">
        <v>0</v>
      </c>
      <c r="AF46" s="240">
        <v>0</v>
      </c>
      <c r="AG46" s="240">
        <v>0</v>
      </c>
      <c r="AH46" s="247"/>
      <c r="AI46" s="235"/>
      <c r="AJ46" s="250" t="s">
        <v>70</v>
      </c>
      <c r="AK46" s="250" t="s">
        <v>70</v>
      </c>
    </row>
    <row r="47" spans="1:37" s="130" customFormat="1" ht="21">
      <c r="A47" s="222" t="s">
        <v>33</v>
      </c>
      <c r="B47" s="194"/>
      <c r="C47" s="187"/>
      <c r="D47" s="187"/>
      <c r="E47" s="163">
        <v>3334</v>
      </c>
      <c r="F47" s="170">
        <v>1501</v>
      </c>
      <c r="G47" s="146"/>
      <c r="H47" s="137"/>
      <c r="I47" s="137">
        <v>1458</v>
      </c>
      <c r="J47" s="167">
        <v>1643</v>
      </c>
      <c r="K47" s="167"/>
      <c r="L47" s="167"/>
      <c r="M47" s="134"/>
      <c r="N47" s="134"/>
      <c r="O47" s="134"/>
      <c r="P47" s="134"/>
      <c r="R47" s="187"/>
      <c r="S47" s="187"/>
      <c r="T47" s="187"/>
      <c r="U47" s="187"/>
      <c r="V47" s="187"/>
      <c r="W47" s="187"/>
      <c r="X47" s="187"/>
      <c r="Y47" s="187"/>
      <c r="Z47" s="255"/>
      <c r="AA47" s="238"/>
      <c r="AB47" s="238"/>
      <c r="AC47" s="249"/>
      <c r="AD47" s="240">
        <v>0</v>
      </c>
      <c r="AE47" s="240">
        <v>0</v>
      </c>
      <c r="AF47" s="240">
        <v>0</v>
      </c>
      <c r="AG47" s="240">
        <v>0</v>
      </c>
      <c r="AH47" s="247"/>
      <c r="AI47" s="235"/>
      <c r="AJ47" s="239"/>
      <c r="AK47" s="239"/>
    </row>
  </sheetData>
  <sheetProtection/>
  <mergeCells count="13">
    <mergeCell ref="A2:A3"/>
    <mergeCell ref="B2:B3"/>
    <mergeCell ref="E2:F2"/>
    <mergeCell ref="G2:L2"/>
    <mergeCell ref="M2:Q2"/>
    <mergeCell ref="R2:V2"/>
    <mergeCell ref="W2:Z2"/>
    <mergeCell ref="AA2:AC2"/>
    <mergeCell ref="AD2:AG2"/>
    <mergeCell ref="AH2:AK2"/>
    <mergeCell ref="Y3:Z3"/>
    <mergeCell ref="G4:J4"/>
    <mergeCell ref="K4:L4"/>
  </mergeCells>
  <printOptions/>
  <pageMargins left="0.1968503937007874" right="0" top="0.3937007874015748" bottom="0.1968503937007874" header="0.5118110236220472" footer="0.5118110236220472"/>
  <pageSetup cellComments="asDisplayed" horizontalDpi="1200" verticalDpi="12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0"/>
  </sheetPr>
  <dimension ref="A1:O40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4" sqref="C4"/>
    </sheetView>
  </sheetViews>
  <sheetFormatPr defaultColWidth="9.140625" defaultRowHeight="12.75"/>
  <cols>
    <col min="1" max="1" width="67.421875" style="2" customWidth="1"/>
    <col min="2" max="2" width="27.140625" style="2" customWidth="1"/>
    <col min="3" max="7" width="9.140625" style="2" customWidth="1"/>
    <col min="8" max="9" width="0" style="2" hidden="1" customWidth="1"/>
    <col min="10" max="10" width="9.140625" style="2" customWidth="1"/>
    <col min="11" max="12" width="0" style="2" hidden="1" customWidth="1"/>
    <col min="13" max="16384" width="9.140625" style="2" customWidth="1"/>
  </cols>
  <sheetData>
    <row r="1" spans="1:2" ht="18">
      <c r="A1" s="574" t="s">
        <v>54</v>
      </c>
      <c r="B1" s="574"/>
    </row>
    <row r="2" spans="1:15" s="5" customFormat="1" ht="18">
      <c r="A2" s="12"/>
      <c r="B2" s="575" t="s">
        <v>1</v>
      </c>
      <c r="C2" s="90" t="s">
        <v>55</v>
      </c>
      <c r="D2" s="89" t="s">
        <v>57</v>
      </c>
      <c r="E2" s="89" t="s">
        <v>58</v>
      </c>
      <c r="F2" s="89" t="s">
        <v>59</v>
      </c>
      <c r="G2" s="89" t="s">
        <v>60</v>
      </c>
      <c r="H2" s="573" t="s">
        <v>61</v>
      </c>
      <c r="I2" s="573"/>
      <c r="J2" s="573"/>
      <c r="K2" s="573" t="s">
        <v>62</v>
      </c>
      <c r="L2" s="573"/>
      <c r="M2" s="573"/>
      <c r="N2" s="89" t="s">
        <v>63</v>
      </c>
      <c r="O2" s="5" t="s">
        <v>82</v>
      </c>
    </row>
    <row r="3" spans="1:14" s="5" customFormat="1" ht="18.75">
      <c r="A3" s="12" t="s">
        <v>56</v>
      </c>
      <c r="B3" s="575"/>
      <c r="C3" s="1"/>
      <c r="D3" s="1"/>
      <c r="E3" s="1"/>
      <c r="F3" s="1"/>
      <c r="G3" s="1"/>
      <c r="H3" s="26"/>
      <c r="I3" s="1"/>
      <c r="J3" s="1"/>
      <c r="K3" s="26"/>
      <c r="L3" s="1"/>
      <c r="M3" s="1"/>
      <c r="N3" s="1"/>
    </row>
    <row r="4" spans="1:14" s="83" customFormat="1" ht="18">
      <c r="A4" s="80" t="s">
        <v>17</v>
      </c>
      <c r="B4" s="81" t="s">
        <v>53</v>
      </c>
      <c r="C4" s="82">
        <f aca="true" t="shared" si="0" ref="C4:N4">C5*100000/C6</f>
        <v>12118.959836516802</v>
      </c>
      <c r="D4" s="82" t="e">
        <f t="shared" si="0"/>
        <v>#DIV/0!</v>
      </c>
      <c r="E4" s="82" t="e">
        <f t="shared" si="0"/>
        <v>#DIV/0!</v>
      </c>
      <c r="F4" s="82" t="e">
        <f t="shared" si="0"/>
        <v>#DIV/0!</v>
      </c>
      <c r="G4" s="82" t="e">
        <f t="shared" si="0"/>
        <v>#DIV/0!</v>
      </c>
      <c r="H4" s="82" t="e">
        <f t="shared" si="0"/>
        <v>#DIV/0!</v>
      </c>
      <c r="I4" s="82" t="e">
        <f t="shared" si="0"/>
        <v>#DIV/0!</v>
      </c>
      <c r="J4" s="82">
        <f t="shared" si="0"/>
        <v>9687.501111115062</v>
      </c>
      <c r="K4" s="82" t="e">
        <f t="shared" si="0"/>
        <v>#DIV/0!</v>
      </c>
      <c r="L4" s="82" t="e">
        <f t="shared" si="0"/>
        <v>#DIV/0!</v>
      </c>
      <c r="M4" s="82" t="e">
        <f t="shared" si="0"/>
        <v>#DIV/0!</v>
      </c>
      <c r="N4" s="82" t="e">
        <f t="shared" si="0"/>
        <v>#DIV/0!</v>
      </c>
    </row>
    <row r="5" spans="1:14" s="5" customFormat="1" ht="21">
      <c r="A5" s="28" t="s">
        <v>52</v>
      </c>
      <c r="B5" s="4"/>
      <c r="C5" s="87">
        <v>74189</v>
      </c>
      <c r="D5" s="1"/>
      <c r="E5" s="1"/>
      <c r="F5" s="1"/>
      <c r="G5" s="1"/>
      <c r="H5" s="1"/>
      <c r="I5" s="1"/>
      <c r="J5" s="88">
        <v>27246</v>
      </c>
      <c r="K5" s="84"/>
      <c r="L5" s="84"/>
      <c r="M5" s="84"/>
      <c r="N5" s="1"/>
    </row>
    <row r="6" spans="1:14" s="5" customFormat="1" ht="19.5" customHeight="1">
      <c r="A6" s="29" t="s">
        <v>18</v>
      </c>
      <c r="B6" s="9"/>
      <c r="C6" s="1">
        <v>612173</v>
      </c>
      <c r="D6" s="1"/>
      <c r="E6" s="1"/>
      <c r="F6" s="1"/>
      <c r="G6" s="1"/>
      <c r="H6" s="1"/>
      <c r="I6" s="1"/>
      <c r="J6" s="88">
        <v>281249</v>
      </c>
      <c r="K6" s="84"/>
      <c r="L6" s="84"/>
      <c r="M6" s="84"/>
      <c r="N6" s="1"/>
    </row>
    <row r="7" spans="1:14" s="83" customFormat="1" ht="20.25" customHeight="1">
      <c r="A7" s="80" t="s">
        <v>16</v>
      </c>
      <c r="B7" s="81" t="s">
        <v>53</v>
      </c>
      <c r="C7" s="82">
        <f aca="true" t="shared" si="1" ref="C7:N7">C8*100000/C9</f>
        <v>76.93903520736785</v>
      </c>
      <c r="D7" s="82" t="e">
        <f t="shared" si="1"/>
        <v>#DIV/0!</v>
      </c>
      <c r="E7" s="82" t="e">
        <f t="shared" si="1"/>
        <v>#DIV/0!</v>
      </c>
      <c r="F7" s="82" t="e">
        <f t="shared" si="1"/>
        <v>#DIV/0!</v>
      </c>
      <c r="G7" s="82" t="e">
        <f t="shared" si="1"/>
        <v>#DIV/0!</v>
      </c>
      <c r="H7" s="82" t="e">
        <f t="shared" si="1"/>
        <v>#DIV/0!</v>
      </c>
      <c r="I7" s="82" t="e">
        <f t="shared" si="1"/>
        <v>#DIV/0!</v>
      </c>
      <c r="J7" s="82">
        <f t="shared" si="1"/>
        <v>61.511329818061576</v>
      </c>
      <c r="K7" s="82" t="e">
        <f t="shared" si="1"/>
        <v>#DIV/0!</v>
      </c>
      <c r="L7" s="82" t="e">
        <f t="shared" si="1"/>
        <v>#DIV/0!</v>
      </c>
      <c r="M7" s="82" t="e">
        <f t="shared" si="1"/>
        <v>#DIV/0!</v>
      </c>
      <c r="N7" s="82" t="e">
        <f t="shared" si="1"/>
        <v>#DIV/0!</v>
      </c>
    </row>
    <row r="8" spans="1:14" s="5" customFormat="1" ht="18">
      <c r="A8" s="28" t="s">
        <v>34</v>
      </c>
      <c r="B8" s="10"/>
      <c r="C8" s="1">
        <v>471</v>
      </c>
      <c r="D8" s="1"/>
      <c r="E8" s="1"/>
      <c r="F8" s="1"/>
      <c r="G8" s="1"/>
      <c r="H8" s="1"/>
      <c r="I8" s="1"/>
      <c r="J8" s="88">
        <v>173</v>
      </c>
      <c r="K8" s="84"/>
      <c r="L8" s="84"/>
      <c r="M8" s="84"/>
      <c r="N8" s="1"/>
    </row>
    <row r="9" spans="1:14" s="5" customFormat="1" ht="18.75">
      <c r="A9" s="29" t="s">
        <v>18</v>
      </c>
      <c r="B9" s="9"/>
      <c r="C9" s="1">
        <v>612173</v>
      </c>
      <c r="D9" s="1"/>
      <c r="E9" s="1"/>
      <c r="F9" s="1"/>
      <c r="G9" s="1"/>
      <c r="H9" s="1"/>
      <c r="I9" s="1"/>
      <c r="J9" s="88">
        <v>281249</v>
      </c>
      <c r="K9" s="84"/>
      <c r="L9" s="84"/>
      <c r="M9" s="84"/>
      <c r="N9" s="1"/>
    </row>
    <row r="10" spans="1:14" s="5" customFormat="1" ht="18">
      <c r="A10" s="27" t="s">
        <v>23</v>
      </c>
      <c r="B10" s="9"/>
      <c r="C10" s="1">
        <v>3730</v>
      </c>
      <c r="D10" s="1"/>
      <c r="E10" s="1"/>
      <c r="F10" s="1"/>
      <c r="G10" s="1"/>
      <c r="H10" s="1"/>
      <c r="I10" s="1"/>
      <c r="J10" s="82" t="s">
        <v>70</v>
      </c>
      <c r="K10" s="84"/>
      <c r="L10" s="84"/>
      <c r="M10" s="84"/>
      <c r="N10" s="1"/>
    </row>
    <row r="11" spans="1:14" s="5" customFormat="1" ht="18">
      <c r="A11" s="27"/>
      <c r="B11" s="9"/>
      <c r="C11" s="1"/>
      <c r="D11" s="1"/>
      <c r="E11" s="1"/>
      <c r="F11" s="1"/>
      <c r="G11" s="1"/>
      <c r="H11" s="1"/>
      <c r="I11" s="1"/>
      <c r="J11" s="1"/>
      <c r="K11" s="84"/>
      <c r="L11" s="84"/>
      <c r="M11" s="84"/>
      <c r="N11" s="1"/>
    </row>
    <row r="12" spans="1:14" s="83" customFormat="1" ht="20.25" customHeight="1">
      <c r="A12" s="80" t="s">
        <v>19</v>
      </c>
      <c r="B12" s="81" t="s">
        <v>53</v>
      </c>
      <c r="C12" s="82">
        <f aca="true" t="shared" si="2" ref="C12:N12">C13*1000000/C14</f>
        <v>32178.81219851251</v>
      </c>
      <c r="D12" s="82" t="e">
        <f t="shared" si="2"/>
        <v>#DIV/0!</v>
      </c>
      <c r="E12" s="82" t="e">
        <f t="shared" si="2"/>
        <v>#DIV/0!</v>
      </c>
      <c r="F12" s="82" t="e">
        <f t="shared" si="2"/>
        <v>#DIV/0!</v>
      </c>
      <c r="G12" s="82" t="e">
        <f t="shared" si="2"/>
        <v>#DIV/0!</v>
      </c>
      <c r="H12" s="82" t="e">
        <f t="shared" si="2"/>
        <v>#DIV/0!</v>
      </c>
      <c r="I12" s="82" t="e">
        <f t="shared" si="2"/>
        <v>#DIV/0!</v>
      </c>
      <c r="J12" s="82">
        <f t="shared" si="2"/>
        <v>18823.178037966358</v>
      </c>
      <c r="K12" s="82">
        <f t="shared" si="2"/>
        <v>19267.39056817032</v>
      </c>
      <c r="L12" s="82">
        <f t="shared" si="2"/>
        <v>19859.902318037013</v>
      </c>
      <c r="M12" s="82">
        <f t="shared" si="2"/>
        <v>17718.979370896774</v>
      </c>
      <c r="N12" s="82" t="e">
        <f t="shared" si="2"/>
        <v>#DIV/0!</v>
      </c>
    </row>
    <row r="13" spans="1:14" s="5" customFormat="1" ht="18" customHeight="1">
      <c r="A13" s="28" t="s">
        <v>20</v>
      </c>
      <c r="B13" s="11"/>
      <c r="C13" s="1">
        <v>19699</v>
      </c>
      <c r="D13" s="1"/>
      <c r="E13" s="1"/>
      <c r="F13" s="1"/>
      <c r="G13" s="1"/>
      <c r="H13" s="1"/>
      <c r="I13" s="1"/>
      <c r="J13" s="88">
        <v>5294</v>
      </c>
      <c r="K13" s="84">
        <v>4381</v>
      </c>
      <c r="L13" s="84">
        <v>4420</v>
      </c>
      <c r="M13" s="84">
        <v>3568</v>
      </c>
      <c r="N13" s="1"/>
    </row>
    <row r="14" spans="1:14" s="5" customFormat="1" ht="18" customHeight="1">
      <c r="A14" s="29" t="s">
        <v>18</v>
      </c>
      <c r="B14" s="10"/>
      <c r="C14" s="1">
        <v>612173</v>
      </c>
      <c r="D14" s="1"/>
      <c r="E14" s="1"/>
      <c r="F14" s="1"/>
      <c r="G14" s="1"/>
      <c r="H14" s="1"/>
      <c r="I14" s="1"/>
      <c r="J14" s="88">
        <v>281249</v>
      </c>
      <c r="K14" s="85">
        <v>227379</v>
      </c>
      <c r="L14" s="84">
        <v>222559</v>
      </c>
      <c r="M14" s="84">
        <v>201366</v>
      </c>
      <c r="N14" s="1"/>
    </row>
    <row r="15" spans="1:14" s="83" customFormat="1" ht="21.75" customHeight="1">
      <c r="A15" s="80" t="s">
        <v>21</v>
      </c>
      <c r="B15" s="81" t="s">
        <v>53</v>
      </c>
      <c r="C15" s="82">
        <f aca="true" t="shared" si="3" ref="C15:N15">C16*100000/C17</f>
        <v>34.63073346913372</v>
      </c>
      <c r="D15" s="82" t="e">
        <f t="shared" si="3"/>
        <v>#DIV/0!</v>
      </c>
      <c r="E15" s="82" t="e">
        <f t="shared" si="3"/>
        <v>#DIV/0!</v>
      </c>
      <c r="F15" s="82" t="e">
        <f t="shared" si="3"/>
        <v>#DIV/0!</v>
      </c>
      <c r="G15" s="82" t="e">
        <f t="shared" si="3"/>
        <v>#DIV/0!</v>
      </c>
      <c r="H15" s="82" t="e">
        <f t="shared" si="3"/>
        <v>#DIV/0!</v>
      </c>
      <c r="I15" s="82" t="e">
        <f t="shared" si="3"/>
        <v>#DIV/0!</v>
      </c>
      <c r="J15" s="82">
        <f t="shared" si="3"/>
        <v>29.51121603987925</v>
      </c>
      <c r="K15" s="82">
        <f t="shared" si="3"/>
        <v>19.3509514950809</v>
      </c>
      <c r="L15" s="82">
        <f t="shared" si="3"/>
        <v>31.90165304481059</v>
      </c>
      <c r="M15" s="82">
        <f t="shared" si="3"/>
        <v>27.313449142357697</v>
      </c>
      <c r="N15" s="82" t="e">
        <f t="shared" si="3"/>
        <v>#DIV/0!</v>
      </c>
    </row>
    <row r="16" spans="1:14" s="5" customFormat="1" ht="19.5" customHeight="1">
      <c r="A16" s="28" t="s">
        <v>22</v>
      </c>
      <c r="B16" s="9"/>
      <c r="C16" s="1">
        <v>212</v>
      </c>
      <c r="D16" s="1"/>
      <c r="E16" s="1"/>
      <c r="F16" s="1"/>
      <c r="G16" s="1"/>
      <c r="H16" s="1"/>
      <c r="I16" s="1"/>
      <c r="J16" s="88">
        <v>83</v>
      </c>
      <c r="K16" s="84">
        <v>44</v>
      </c>
      <c r="L16" s="84">
        <v>71</v>
      </c>
      <c r="M16" s="84">
        <v>55</v>
      </c>
      <c r="N16" s="1"/>
    </row>
    <row r="17" spans="1:14" s="5" customFormat="1" ht="20.25" customHeight="1">
      <c r="A17" s="77" t="s">
        <v>18</v>
      </c>
      <c r="B17" s="78"/>
      <c r="C17" s="1">
        <v>612173</v>
      </c>
      <c r="D17" s="79"/>
      <c r="E17" s="79"/>
      <c r="F17" s="79"/>
      <c r="G17" s="79"/>
      <c r="H17" s="79"/>
      <c r="I17" s="79"/>
      <c r="J17" s="88">
        <v>281249</v>
      </c>
      <c r="K17" s="85">
        <v>227379</v>
      </c>
      <c r="L17" s="86">
        <v>222559</v>
      </c>
      <c r="M17" s="86">
        <v>201366</v>
      </c>
      <c r="N17" s="79"/>
    </row>
    <row r="18" spans="1:14" s="5" customFormat="1" ht="21.75" customHeight="1">
      <c r="A18" s="27" t="s">
        <v>24</v>
      </c>
      <c r="B18" s="3"/>
      <c r="C18" s="1">
        <v>1380</v>
      </c>
      <c r="D18" s="1"/>
      <c r="E18" s="1"/>
      <c r="F18" s="1"/>
      <c r="G18" s="1"/>
      <c r="H18" s="1"/>
      <c r="I18" s="1"/>
      <c r="J18" s="82" t="s">
        <v>70</v>
      </c>
      <c r="K18" s="84">
        <v>772</v>
      </c>
      <c r="L18" s="84">
        <v>724</v>
      </c>
      <c r="M18" s="84">
        <v>566</v>
      </c>
      <c r="N18" s="1"/>
    </row>
    <row r="19" spans="1:2" s="5" customFormat="1" ht="20.25" customHeight="1">
      <c r="A19" s="16"/>
      <c r="B19" s="14"/>
    </row>
    <row r="20" spans="1:2" s="5" customFormat="1" ht="20.25" customHeight="1">
      <c r="A20" s="16"/>
      <c r="B20" s="14"/>
    </row>
    <row r="21" spans="1:2" s="5" customFormat="1" ht="21" customHeight="1">
      <c r="A21" s="17" t="s">
        <v>31</v>
      </c>
      <c r="B21" s="14"/>
    </row>
    <row r="22" spans="1:2" s="5" customFormat="1" ht="39" customHeight="1">
      <c r="A22" s="18" t="s">
        <v>29</v>
      </c>
      <c r="B22" s="15"/>
    </row>
    <row r="23" spans="1:2" s="5" customFormat="1" ht="36">
      <c r="A23" s="18" t="s">
        <v>30</v>
      </c>
      <c r="B23" s="15"/>
    </row>
    <row r="24" spans="1:2" s="5" customFormat="1" ht="21" customHeight="1">
      <c r="A24" s="6"/>
      <c r="B24" s="15"/>
    </row>
    <row r="25" spans="1:2" s="5" customFormat="1" ht="20.25">
      <c r="A25" s="6"/>
      <c r="B25" s="19"/>
    </row>
    <row r="26" spans="1:2" s="5" customFormat="1" ht="20.25">
      <c r="A26" s="6"/>
      <c r="B26" s="19"/>
    </row>
    <row r="27" spans="1:2" s="5" customFormat="1" ht="21.75" customHeight="1">
      <c r="A27" s="7"/>
      <c r="B27" s="20"/>
    </row>
    <row r="28" spans="1:2" s="5" customFormat="1" ht="23.25" customHeight="1">
      <c r="A28" s="8"/>
      <c r="B28" s="21"/>
    </row>
    <row r="29" spans="1:2" s="5" customFormat="1" ht="22.5" customHeight="1">
      <c r="A29" s="8"/>
      <c r="B29" s="21"/>
    </row>
    <row r="30" spans="1:2" s="5" customFormat="1" ht="21">
      <c r="A30" s="7"/>
      <c r="B30" s="20"/>
    </row>
    <row r="31" spans="1:2" s="5" customFormat="1" ht="21">
      <c r="A31" s="8"/>
      <c r="B31" s="20"/>
    </row>
    <row r="32" spans="1:2" s="5" customFormat="1" ht="21">
      <c r="A32" s="8"/>
      <c r="B32" s="20"/>
    </row>
    <row r="33" s="5" customFormat="1" ht="21">
      <c r="A33" s="22"/>
    </row>
    <row r="34" s="5" customFormat="1" ht="21">
      <c r="A34" s="23"/>
    </row>
    <row r="35" spans="1:2" s="5" customFormat="1" ht="21.75" customHeight="1">
      <c r="A35" s="24"/>
      <c r="B35" s="21"/>
    </row>
    <row r="36" spans="1:2" s="5" customFormat="1" ht="21">
      <c r="A36" s="24"/>
      <c r="B36" s="21"/>
    </row>
    <row r="37" s="5" customFormat="1" ht="19.5" customHeight="1">
      <c r="A37" s="22"/>
    </row>
    <row r="38" s="5" customFormat="1" ht="21">
      <c r="A38" s="22"/>
    </row>
    <row r="39" s="5" customFormat="1" ht="21">
      <c r="A39" s="22"/>
    </row>
    <row r="40" s="5" customFormat="1" ht="21">
      <c r="A40" s="25"/>
    </row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</sheetData>
  <sheetProtection/>
  <mergeCells count="4">
    <mergeCell ref="H2:J2"/>
    <mergeCell ref="K2:M2"/>
    <mergeCell ref="A1:B1"/>
    <mergeCell ref="B2:B3"/>
  </mergeCells>
  <printOptions/>
  <pageMargins left="0.1968503937007874" right="0" top="0.3937007874015748" bottom="0.1968503937007874" header="0.5118110236220472" footer="0.5118110236220472"/>
  <pageSetup cellComments="asDisplayed"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ssj</cp:lastModifiedBy>
  <cp:lastPrinted>2016-01-03T06:08:21Z</cp:lastPrinted>
  <dcterms:created xsi:type="dcterms:W3CDTF">2010-04-16T01:28:24Z</dcterms:created>
  <dcterms:modified xsi:type="dcterms:W3CDTF">2016-01-24T04:28:33Z</dcterms:modified>
  <cp:category/>
  <cp:version/>
  <cp:contentType/>
  <cp:contentStatus/>
</cp:coreProperties>
</file>